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ČUNOVODSTVO2\Desktop\2026\Prijedlog polugodišnjeg izvješća o izvršenju financijskog plana za 2026. godinu\"/>
    </mc:Choice>
  </mc:AlternateContent>
  <xr:revisionPtr revIDLastSave="0" documentId="13_ncr:1_{B614BF8A-C1B0-4969-86C7-089C2693C7DD}" xr6:coauthVersionLast="37" xr6:coauthVersionMax="37" xr10:uidLastSave="{00000000-0000-0000-0000-000000000000}"/>
  <bookViews>
    <workbookView xWindow="0" yWindow="0" windowWidth="21570" windowHeight="7290" activeTab="6" xr2:uid="{2ACAE0D8-23FE-42C1-9996-5D80E4048C98}"/>
  </bookViews>
  <sheets>
    <sheet name="SAŽETAK" sheetId="1" r:id="rId1"/>
    <sheet name="2.PRRAS ek. klas." sheetId="2" r:id="rId2"/>
    <sheet name="3.PRRAS izvori fin." sheetId="3" r:id="rId3"/>
    <sheet name="4.RAS funk. klas." sheetId="4" r:id="rId4"/>
    <sheet name="5.Račun fin ek. klas." sheetId="5" r:id="rId5"/>
    <sheet name="6.Račun fin izvori fin." sheetId="6" r:id="rId6"/>
    <sheet name="POSEBNI DIO" sheetId="7" r:id="rId7"/>
  </sheets>
  <externalReferences>
    <externalReference r:id="rId8"/>
  </externalReferenc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C36" i="1"/>
  <c r="B36" i="1"/>
  <c r="E23" i="1"/>
  <c r="G23" i="1" s="1"/>
  <c r="D23" i="1"/>
  <c r="C23" i="1"/>
  <c r="C27" i="1" s="1"/>
  <c r="B23" i="1"/>
  <c r="B27" i="1" s="1"/>
  <c r="E22" i="1"/>
  <c r="E26" i="1" s="1"/>
  <c r="D22" i="1"/>
  <c r="D26" i="1" s="1"/>
  <c r="C22" i="1"/>
  <c r="C26" i="1" s="1"/>
  <c r="B22" i="1"/>
  <c r="B26" i="1" s="1"/>
  <c r="E20" i="1"/>
  <c r="D20" i="1"/>
  <c r="C20" i="1"/>
  <c r="B20" i="1"/>
  <c r="G19" i="1"/>
  <c r="F19" i="1"/>
  <c r="G18" i="1"/>
  <c r="F18" i="1"/>
  <c r="G17" i="1"/>
  <c r="F17" i="1"/>
  <c r="G16" i="1"/>
  <c r="F16" i="1"/>
  <c r="G26" i="1" l="1"/>
  <c r="G22" i="1"/>
  <c r="D24" i="1"/>
  <c r="B24" i="1"/>
  <c r="C24" i="1"/>
  <c r="B28" i="1"/>
  <c r="B38" i="1" s="1"/>
  <c r="F26" i="1"/>
  <c r="C28" i="1"/>
  <c r="C38" i="1" s="1"/>
  <c r="D27" i="1"/>
  <c r="D28" i="1" s="1"/>
  <c r="D38" i="1" s="1"/>
  <c r="E27" i="1"/>
  <c r="E28" i="1" s="1"/>
  <c r="E38" i="1" s="1"/>
  <c r="E24" i="1"/>
  <c r="G27" i="1" l="1"/>
  <c r="F27" i="1"/>
</calcChain>
</file>

<file path=xl/sharedStrings.xml><?xml version="1.0" encoding="utf-8"?>
<sst xmlns="http://schemas.openxmlformats.org/spreadsheetml/2006/main" count="402" uniqueCount="200">
  <si>
    <r>
      <t>Temeljem odredbi članka 86. stavak 1 Zakona o proračunu (Narodne novine br. 144/21), članka 52. Pravilnika o polugodišnjem i godišnjem izvještaju o izvršenju proračuna i financijskog plana (Narodne novine br. 85/23), članka 29. Odluke o izvršenju Proračuna Varaždinske županije za  2026. godinu (Službeni vjesnik Varaždinske županije br. 110/25) i članka 35. Statuta  osnovne škole Novi Marof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, Školski odbor </t>
    </r>
    <r>
      <rPr>
        <sz val="12"/>
        <color theme="1"/>
        <rFont val="Times New Roman"/>
        <family val="1"/>
        <charset val="238"/>
      </rPr>
      <t xml:space="preserve"> na sjednici održanoj 9.07.2026. godine, donosi:</t>
    </r>
  </si>
  <si>
    <t>PRIJEDLOG POLUGODIŠNJEG IZVJEŠTAJA O IZVRŠENJU FINANCIJSKOG PLANA</t>
  </si>
  <si>
    <t>OSNOVNE ŠKOLE NOVI MAROF</t>
  </si>
  <si>
    <t>ZA 2026. GODINU</t>
  </si>
  <si>
    <t>I. OPĆI DIO</t>
  </si>
  <si>
    <t>Članak 1.</t>
  </si>
  <si>
    <t xml:space="preserve">Sažetak polugodišnjeg izvještaja o izvršenju Financijskog plana za 2026. godinu izgleda kako slijedi: </t>
  </si>
  <si>
    <t>SAŽETAK RAČUNA PRIHODA I RASHODA I RAČUNA FINANCIRANJA</t>
  </si>
  <si>
    <t>Opis</t>
  </si>
  <si>
    <t>Ostvarenje / izvršenje 
01.01.-30.06.'25.</t>
  </si>
  <si>
    <t>Izvorni plan 
2026.</t>
  </si>
  <si>
    <t>Tekući plan 
2026.</t>
  </si>
  <si>
    <t>Ostvarenje / izvršenje 
01.01.-30.06.'26.</t>
  </si>
  <si>
    <t>Indeks 
%</t>
  </si>
  <si>
    <t>Indeks
 %</t>
  </si>
  <si>
    <t>6=5/2*100</t>
  </si>
  <si>
    <t>7=5/4*100</t>
  </si>
  <si>
    <t>A. RAČUN PRIHODA I RASHODA</t>
  </si>
  <si>
    <t>6 Prihodi poslovanja</t>
  </si>
  <si>
    <t>7 Prihodi od prodaje nefinancijske imovine</t>
  </si>
  <si>
    <t>3 Rashodi poslovanja</t>
  </si>
  <si>
    <t>4 Rashodi za nabavu nefinancijske imovine</t>
  </si>
  <si>
    <t>RAZLIKA - VIŠAK/MANJAK</t>
  </si>
  <si>
    <t>B. RAČUN FINANCIRANJA</t>
  </si>
  <si>
    <t>8 Primici od financijske imovine i zaduživanja</t>
  </si>
  <si>
    <t>5 Izdaci za financijsku imovinu i otplate zajmova</t>
  </si>
  <si>
    <t>NETO FINANCIRANJE</t>
  </si>
  <si>
    <t>C. FINANCIJSKI PLAN UKUPNO</t>
  </si>
  <si>
    <t xml:space="preserve">PRIHODI I PRIMICI </t>
  </si>
  <si>
    <t>RASHODI I IZDACI</t>
  </si>
  <si>
    <t>RAZLIKA - višak/manjak</t>
  </si>
  <si>
    <t>UKUPAN DONOS MANJKA IZ PRETHODNIH GODINA*</t>
  </si>
  <si>
    <t>UKUPAN DONOS VIŠKA IZ PRETHODNIH GODINA*</t>
  </si>
  <si>
    <t>D. SREDSTVA IZ PRETHODNIH GODINA</t>
  </si>
  <si>
    <t>VIŠAK PRIHODA NAD RASHODIMA za raspodjelu (preneseni)</t>
  </si>
  <si>
    <t>MANJAK PRIHODA NAD RASHODIMA za pokriće (preneseni)</t>
  </si>
  <si>
    <t>VIŠAK/MANJAK IZ PRETHODNIH GODINA ZA RASPOREDITI/POKRITI</t>
  </si>
  <si>
    <t>* Redak UKUPAN DONOS MANJKA/VIŠKA IZ PRETHODNIH GODINA služi kao informacija i ne uzima se u obzir kod uravnoteženja fin. plana, već se fin. plan uravnotežuje retkom VIŠAK/MANJAK IZ PRETHODNIH GODINA ZA RASPOREDITI/POKRITI</t>
  </si>
  <si>
    <t>Članak 2.</t>
  </si>
  <si>
    <t>Prihodi i rashodi te primici i izdaci ostvareni su, odnosno izvršeni u 2026. godini u Računu prihoda i rashoda i računa financiranja, uz usporedbu prethodne godine, kako slijedi:</t>
  </si>
  <si>
    <t xml:space="preserve">A. RAČUN PRIHODA I RASHODA </t>
  </si>
  <si>
    <t>Tablica 1. Izvještaj o prihodima i rashodima prema ekonomskoj klasifikaciji</t>
  </si>
  <si>
    <t>Oznaka</t>
  </si>
  <si>
    <t>Ostvarenje / Izvršenje 2025. (1)</t>
  </si>
  <si>
    <t>Izvorni plan 2026. (2)</t>
  </si>
  <si>
    <t>Tekući plan 2026. (3)</t>
  </si>
  <si>
    <t>Ostvarenje / Izvršenje 30.06.2026. (4)</t>
  </si>
  <si>
    <t>Indeks % (5=4/1)</t>
  </si>
  <si>
    <t>Indeks % (6=4/3)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</si>
  <si>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</si>
  <si>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</si>
  <si>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</si>
  <si>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</si>
  <si>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</si>
  <si>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639 Prijenosi između proračunskih korisnika istog proračuna</t>
  </si>
  <si>
    <t>6391 Tekući prijenosi između proračunskih korisnika istog proračuna</t>
  </si>
  <si>
    <t>6393 Tekući prijenosi između proračunskih korisnika istog proračuna temeljem prijenosa EU sredstava</t>
  </si>
  <si>
    <t>6394 Kapitalni prijenosi između proračunskih korisnika istog proračuna temeljem prijenosa EU sredstava</t>
  </si>
  <si>
    <t>64 Prihodi od imovine</t>
  </si>
  <si>
    <t>641 Prihodi od financijske imovine</t>
  </si>
  <si>
    <t>6413 Kamate na oročena sredstva i depozite po viđenju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</si>
  <si>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</si>
  <si>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</si>
  <si>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</si>
  <si>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 te povrati po protestiranim jamstvima</t>
  </si>
  <si>
    <t>661 Prihodi od prodaje proizvoda i robe te pruženih usluga</t>
  </si>
  <si>
    <t>6614 Prihodi od prodaje proizvoda i robe</t>
  </si>
  <si>
    <t>6615 Prihodi od pruženih usluga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</si>
  <si>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</si>
  <si>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</si>
  <si>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</si>
  <si>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</si>
  <si>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72 Prihodi od prodaje proizvedene dugotrajne imovine</t>
  </si>
  <si>
    <t>721 Prihodi od prodaje građevinskih objekata</t>
  </si>
  <si>
    <t>7211 Stambeni objekti</t>
  </si>
  <si>
    <t>SVEUKUPNO PRIHODI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</si>
  <si>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</si>
  <si>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</si>
  <si>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</si>
  <si>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</si>
  <si>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</si>
  <si>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</si>
  <si>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</si>
  <si>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</si>
  <si>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</si>
  <si>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</si>
  <si>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</si>
  <si>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</si>
  <si>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</si>
  <si>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</si>
  <si>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</si>
  <si>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</si>
  <si>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</si>
  <si>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</si>
  <si>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</si>
  <si>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</si>
  <si>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</si>
  <si>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</si>
  <si>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</si>
  <si>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</si>
  <si>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</si>
  <si>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</si>
  <si>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</si>
  <si>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</si>
  <si>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</si>
  <si>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</si>
  <si>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</si>
  <si>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</si>
  <si>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</si>
  <si>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</si>
  <si>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</si>
  <si>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</si>
  <si>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</si>
  <si>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</si>
  <si>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</si>
  <si>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</si>
  <si>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</si>
  <si>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</si>
  <si>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38 Ostali rashodi</t>
  </si>
  <si>
    <t>381 Tekuće donacije</t>
  </si>
  <si>
    <t>3812 Tekuće donacije u naravi</t>
  </si>
  <si>
    <t>41 Rashodi za nabavu neproizvedene dugotrajne imovine</t>
  </si>
  <si>
    <t>412 Nematerijalna imovina</t>
  </si>
  <si>
    <t>4123 Licence</t>
  </si>
  <si>
    <t>42 Rashodi za nabavu proizvedene dugotrajne imovine</t>
  </si>
  <si>
    <t>422 Postrojenja i oprema</t>
  </si>
  <si>
    <t>4227 Uređaji, strojevi i oprema za ostale namjene</t>
  </si>
  <si>
    <t>424 Knjige, umjetnička djela i ostale izložbene vrijednosti</t>
  </si>
  <si>
    <t>4241 Knjige</t>
  </si>
  <si>
    <t>45 Rashodi za dodatna ulaganja na nefinancijskoj imovini</t>
  </si>
  <si>
    <t>451 Dodatna ulaganja na građevinskim objektima</t>
  </si>
  <si>
    <t>4511 Dodatna ulaganja na građevinskim objektima</t>
  </si>
  <si>
    <t>SVEUKUPNO RASHODI</t>
  </si>
  <si>
    <t>Tablica 2. Izvještaj o prihodima i rashodima prema izvorima financiranja</t>
  </si>
  <si>
    <t>1 OPĆI PRIHODI I PRIMICI</t>
  </si>
  <si>
    <t>Izvor: 11 Opći prihodi i primici</t>
  </si>
  <si>
    <t>3 VLASTITI PRIHODI</t>
  </si>
  <si>
    <t>Izvor: 31 Vlastiti prihodi</t>
  </si>
  <si>
    <t>4 PRIHODI ZA POSEBNE NAMJENE</t>
  </si>
  <si>
    <t>Izvor: 43 Ostali prihodi za posebne namjene</t>
  </si>
  <si>
    <t>Izvor: 44 Decentralizirana sredstva</t>
  </si>
  <si>
    <t>5 POMOĆI</t>
  </si>
  <si>
    <t>Izvor: 50 Pomoći iz državnog proračuna</t>
  </si>
  <si>
    <t>Izvor: 51 Programi Unije</t>
  </si>
  <si>
    <t>Izvor: 52 Ostale pomoći</t>
  </si>
  <si>
    <t>Izvor: 56 Fondovi EU</t>
  </si>
  <si>
    <t>Izvor: 58 Instrumenti EU nove generacije</t>
  </si>
  <si>
    <t>6 DONACIJE</t>
  </si>
  <si>
    <t>Izvor: 61 Donacije</t>
  </si>
  <si>
    <t>7 PRIHODI OD PRODAJE ILI ZAMJENE NEFINANCIJSKE IMOVINE I NADOKNADE S OSNOVA OSIGURANJA</t>
  </si>
  <si>
    <t>Izvor: 71 Prihodi od prodaje ili zamjene nefinancijske imovine i naknade s naslova osiguranja</t>
  </si>
  <si>
    <t>Izvor: 1 OPĆI PRIHODI I PRIMICI</t>
  </si>
  <si>
    <t>Izvor: 3 VLASTITI PRIHODI</t>
  </si>
  <si>
    <t>Izvor: 4 PRIHODI ZA POSEBNE NAMJENE</t>
  </si>
  <si>
    <t>Izvor: 5 POMOĆI</t>
  </si>
  <si>
    <t>Izvor: 6 DONACIJE</t>
  </si>
  <si>
    <t>Izvor: 7 PRIHODI OD PRODAJE ILI ZAMJENE NEFINANCIJSKE IMOVINE I NADOKNADE S OSNOVA OSIGURANJA</t>
  </si>
  <si>
    <t>Tablica 3. Izvještaj o rashodima prema funkcijskoj klasifikaciji</t>
  </si>
  <si>
    <t>Funk. klas: 09 Obrazovanje</t>
  </si>
  <si>
    <t>091 Predškolsko i osnovno obrazovanje</t>
  </si>
  <si>
    <t>095 Obrazovanje koje se ne može definirati po stupnju</t>
  </si>
  <si>
    <t>096 Dodatne usluge u obrazovanju</t>
  </si>
  <si>
    <t>098 Usluge obrazovanja koje nisu drugdje svrstane</t>
  </si>
  <si>
    <t>Tablica 4. Izvještaj računa financiranja prema ekonomskoj klasifikaciji</t>
  </si>
  <si>
    <t>&gt;</t>
  </si>
  <si>
    <t>Tablica 5. Izvještaj računa financiranja prema izvorima financiranja</t>
  </si>
  <si>
    <t>II. POSEBNI DIO</t>
  </si>
  <si>
    <t>Članak 3.</t>
  </si>
  <si>
    <t>Rashodi i izdaci u Posebnom dijelu Financijskog plana iskazani po organizacijskoj i programskoj klasifikaciji, izvršeni su kako slijedi:</t>
  </si>
  <si>
    <t>Tablica 6. Izvještaj po programskoj klasifikaciji</t>
  </si>
  <si>
    <t>Izvorni plan (1.)</t>
  </si>
  <si>
    <t>Tekući plan (2.)</t>
  </si>
  <si>
    <t>Ostvarenje (3.)</t>
  </si>
  <si>
    <t>Indeks (3./2.)</t>
  </si>
  <si>
    <t>SVEUKUPNO</t>
  </si>
  <si>
    <t>Razdjel: 015 UPRAVNI ODJEL ZA PROSVJETU, KULTURU I SPORT</t>
  </si>
  <si>
    <t>Glava: 01502 OSNOVNOŠKOLSKO OBRAZOVANJE</t>
  </si>
  <si>
    <t>13924 OŠ NOVI MAROF</t>
  </si>
  <si>
    <t>Program: 1140 PROGRAMI EUROPSKIH POSLOVA</t>
  </si>
  <si>
    <t>K114031 OŠ Novi Marof, PŠ Remetinec - NPOO</t>
  </si>
  <si>
    <t>T114017 Asistenti u nastavi</t>
  </si>
  <si>
    <t>T114066 Projekti Erasmus+</t>
  </si>
  <si>
    <t>Program: 1210 JAVNE POTREBE U OBRAZOVANJU IZNAD ZAKONSKOG STANDARDA</t>
  </si>
  <si>
    <t>A121016 Programi u školstvu iznad zakonskog standarda</t>
  </si>
  <si>
    <t>A121019 Prehrana učenika</t>
  </si>
  <si>
    <t>A121020 Cjelodnevni boravak učenika</t>
  </si>
  <si>
    <t>A121023 Građanski odgoj</t>
  </si>
  <si>
    <t>A121025 Opskrba školskih ustanova besplatnim higijenskim potrepštinama</t>
  </si>
  <si>
    <t>T121001 Školski medni dan</t>
  </si>
  <si>
    <t>T121002 Projekt cjelodnevne nastave - CDŠ</t>
  </si>
  <si>
    <t>Program: 1230 ZAKONSKI STANDARD JAVNIH USTANOVA OŠ</t>
  </si>
  <si>
    <t>A123001 Odgojnoobrazovno, administrativno i tehničko osoblje</t>
  </si>
  <si>
    <t>K123001 Izgradnja i održavanje školskih objekata</t>
  </si>
  <si>
    <t>Članak 4.</t>
  </si>
  <si>
    <t>Polugodišnji izvještaj o izvršenju financijskog plana za 2026. godinu objavljuje se na internet stranici škole.</t>
  </si>
  <si>
    <t>KLASA: 400-08/26-01/2</t>
  </si>
  <si>
    <t>UR. BROJ: 2186130-0326-2</t>
  </si>
  <si>
    <t>Novi Marof, 9.7.2026.</t>
  </si>
  <si>
    <t>PREDSJEDNIK ŠKOLSKOG ODBORA</t>
  </si>
  <si>
    <t>Štefek Vincek, dipl. teolog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</si>
</sst>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9"/>
      <color theme="1"/>
      <name val="Verdana"/>
      <family val="2"/>
      <charset val="238"/>
    </font>
    <font>
      <b/>
      <sz val="15"/>
      <color theme="1"/>
      <name val="Times New Roman"/>
      <family val="1"/>
      <charset val="238"/>
    </font>
    <font>
      <b/>
      <sz val="14"/>
      <color theme="1"/>
      <name val="Verdana"/>
      <family val="2"/>
      <charset val="238"/>
    </font>
    <font>
      <b/>
      <sz val="15"/>
      <color rgb="FFFF0000"/>
      <name val="Times New Roman"/>
      <family val="1"/>
      <charset val="238"/>
    </font>
    <font>
      <sz val="14"/>
      <color theme="1"/>
      <name val="Verdana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rgb="FF0070C0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0" tint="-0.49998474074526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2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Verdana"/>
      <family val="2"/>
      <charset val="238"/>
    </font>
    <font>
      <sz val="7.5"/>
      <color rgb="FF000000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7CE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5" fillId="0" borderId="0" xfId="1" applyFont="1" applyAlignment="1">
      <alignment horizontal="left" indent="1"/>
    </xf>
    <xf numFmtId="0" fontId="7" fillId="0" borderId="0" xfId="1" applyFont="1" applyAlignment="1"/>
    <xf numFmtId="0" fontId="9" fillId="0" borderId="0" xfId="1" applyFont="1" applyAlignment="1">
      <alignment horizontal="left" inden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11" fillId="2" borderId="0" xfId="0" applyFont="1" applyFill="1" applyAlignment="1"/>
    <xf numFmtId="0" fontId="12" fillId="2" borderId="0" xfId="0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 indent="1"/>
    </xf>
    <xf numFmtId="4" fontId="15" fillId="3" borderId="0" xfId="0" applyNumberFormat="1" applyFont="1" applyFill="1" applyAlignment="1">
      <alignment horizontal="right" vertical="center" wrapText="1"/>
    </xf>
    <xf numFmtId="164" fontId="15" fillId="3" borderId="0" xfId="0" applyNumberFormat="1" applyFont="1" applyFill="1" applyAlignment="1">
      <alignment horizontal="right" vertical="center" wrapText="1"/>
    </xf>
    <xf numFmtId="0" fontId="16" fillId="2" borderId="0" xfId="0" applyFont="1" applyFill="1" applyAlignment="1">
      <alignment horizontal="left" vertical="center" wrapText="1" indent="1"/>
    </xf>
    <xf numFmtId="4" fontId="16" fillId="2" borderId="0" xfId="0" applyNumberFormat="1" applyFont="1" applyFill="1" applyAlignment="1">
      <alignment horizontal="right" vertical="center" wrapText="1"/>
    </xf>
    <xf numFmtId="164" fontId="16" fillId="2" borderId="0" xfId="0" applyNumberFormat="1" applyFont="1" applyFill="1" applyAlignment="1">
      <alignment horizontal="right" vertical="center" wrapText="1"/>
    </xf>
    <xf numFmtId="0" fontId="15" fillId="2" borderId="3" xfId="0" applyFont="1" applyFill="1" applyBorder="1" applyAlignment="1">
      <alignment horizontal="left" vertical="center" wrapText="1" indent="1"/>
    </xf>
    <xf numFmtId="4" fontId="15" fillId="2" borderId="3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4" fontId="16" fillId="3" borderId="0" xfId="0" applyNumberFormat="1" applyFont="1" applyFill="1" applyAlignment="1">
      <alignment horizontal="right" vertical="center" wrapText="1"/>
    </xf>
    <xf numFmtId="164" fontId="16" fillId="3" borderId="0" xfId="0" applyNumberFormat="1" applyFont="1" applyFill="1" applyAlignment="1">
      <alignment horizontal="right" vertical="center" wrapText="1"/>
    </xf>
    <xf numFmtId="0" fontId="17" fillId="3" borderId="0" xfId="0" applyFont="1" applyFill="1" applyAlignment="1">
      <alignment horizontal="right"/>
    </xf>
    <xf numFmtId="164" fontId="17" fillId="3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 vertical="center" wrapText="1" indent="1"/>
    </xf>
    <xf numFmtId="4" fontId="18" fillId="2" borderId="0" xfId="0" applyNumberFormat="1" applyFont="1" applyFill="1" applyAlignment="1">
      <alignment horizontal="right" vertical="center" wrapText="1"/>
    </xf>
    <xf numFmtId="164" fontId="18" fillId="2" borderId="0" xfId="0" applyNumberFormat="1" applyFont="1" applyFill="1" applyAlignment="1">
      <alignment horizontal="right" vertical="center" wrapText="1"/>
    </xf>
    <xf numFmtId="4" fontId="18" fillId="0" borderId="0" xfId="0" applyNumberFormat="1" applyFont="1" applyAlignment="1">
      <alignment horizontal="right" vertical="center" wrapText="1"/>
    </xf>
    <xf numFmtId="4" fontId="19" fillId="2" borderId="0" xfId="0" applyNumberFormat="1" applyFont="1" applyFill="1" applyAlignment="1">
      <alignment horizontal="right" vertical="center" wrapText="1"/>
    </xf>
    <xf numFmtId="0" fontId="15" fillId="3" borderId="4" xfId="0" applyFont="1" applyFill="1" applyBorder="1" applyAlignment="1">
      <alignment horizontal="left" vertical="center" wrapText="1" indent="1"/>
    </xf>
    <xf numFmtId="4" fontId="19" fillId="3" borderId="4" xfId="0" applyNumberFormat="1" applyFont="1" applyFill="1" applyBorder="1" applyAlignment="1">
      <alignment horizontal="right" vertical="center" wrapText="1"/>
    </xf>
    <xf numFmtId="4" fontId="16" fillId="3" borderId="4" xfId="0" applyNumberFormat="1" applyFont="1" applyFill="1" applyBorder="1" applyAlignment="1">
      <alignment horizontal="right" vertical="center" wrapText="1"/>
    </xf>
    <xf numFmtId="164" fontId="16" fillId="3" borderId="4" xfId="0" applyNumberFormat="1" applyFont="1" applyFill="1" applyBorder="1" applyAlignment="1">
      <alignment horizontal="right" vertical="center" wrapText="1"/>
    </xf>
    <xf numFmtId="0" fontId="20" fillId="0" borderId="0" xfId="0" applyFont="1" applyAlignment="1"/>
    <xf numFmtId="164" fontId="20" fillId="0" borderId="0" xfId="0" applyNumberFormat="1" applyFont="1" applyAlignment="1"/>
    <xf numFmtId="0" fontId="15" fillId="3" borderId="1" xfId="0" applyFont="1" applyFill="1" applyBorder="1" applyAlignment="1">
      <alignment horizontal="left" vertical="center" wrapText="1" indent="1"/>
    </xf>
    <xf numFmtId="4" fontId="21" fillId="3" borderId="1" xfId="0" applyNumberFormat="1" applyFont="1" applyFill="1" applyBorder="1" applyAlignment="1"/>
    <xf numFmtId="164" fontId="21" fillId="3" borderId="1" xfId="0" applyNumberFormat="1" applyFont="1" applyFill="1" applyBorder="1" applyAlignment="1"/>
    <xf numFmtId="0" fontId="24" fillId="0" borderId="6" xfId="0" applyFont="1" applyBorder="1" applyAlignment="1">
      <alignment horizontal="center" vertical="center" wrapText="1" indent="1"/>
    </xf>
    <xf numFmtId="0" fontId="5" fillId="0" borderId="0" xfId="0" applyFont="1" applyAlignment="1">
      <alignment horizontal="left" indent="1"/>
    </xf>
    <xf numFmtId="0" fontId="25" fillId="4" borderId="7" xfId="0" applyFont="1" applyFill="1" applyBorder="1" applyAlignment="1">
      <alignment horizontal="left" wrapText="1" indent="1"/>
    </xf>
    <xf numFmtId="0" fontId="26" fillId="4" borderId="7" xfId="0" applyFont="1" applyFill="1" applyBorder="1" applyAlignment="1">
      <alignment horizontal="left" wrapText="1" indent="1"/>
    </xf>
    <xf numFmtId="0" fontId="27" fillId="5" borderId="7" xfId="0" applyFont="1" applyFill="1" applyBorder="1" applyAlignment="1">
      <alignment horizontal="left" wrapText="1" indent="1"/>
    </xf>
    <xf numFmtId="4" fontId="27" fillId="5" borderId="7" xfId="0" applyNumberFormat="1" applyFont="1" applyFill="1" applyBorder="1" applyAlignment="1">
      <alignment horizontal="right" wrapText="1" indent="1"/>
    </xf>
    <xf numFmtId="0" fontId="27" fillId="5" borderId="7" xfId="0" applyFont="1" applyFill="1" applyBorder="1" applyAlignment="1">
      <alignment horizontal="right" wrapText="1" indent="1"/>
    </xf>
    <xf numFmtId="0" fontId="28" fillId="5" borderId="7" xfId="0" applyFont="1" applyFill="1" applyBorder="1" applyAlignment="1">
      <alignment horizontal="right" wrapText="1" indent="1"/>
    </xf>
    <xf numFmtId="0" fontId="27" fillId="6" borderId="7" xfId="0" applyFont="1" applyFill="1" applyBorder="1" applyAlignment="1">
      <alignment horizontal="left" wrapText="1" indent="2"/>
    </xf>
    <xf numFmtId="4" fontId="27" fillId="6" borderId="7" xfId="0" applyNumberFormat="1" applyFont="1" applyFill="1" applyBorder="1" applyAlignment="1">
      <alignment horizontal="right" wrapText="1" indent="1"/>
    </xf>
    <xf numFmtId="0" fontId="27" fillId="6" borderId="7" xfId="0" applyFont="1" applyFill="1" applyBorder="1" applyAlignment="1">
      <alignment horizontal="right" wrapText="1" indent="1"/>
    </xf>
    <xf numFmtId="0" fontId="28" fillId="6" borderId="7" xfId="0" applyFont="1" applyFill="1" applyBorder="1" applyAlignment="1">
      <alignment horizontal="right" wrapText="1" indent="1"/>
    </xf>
    <xf numFmtId="0" fontId="27" fillId="6" borderId="7" xfId="0" applyFont="1" applyFill="1" applyBorder="1" applyAlignment="1">
      <alignment horizontal="left" wrapText="1" indent="3"/>
    </xf>
    <xf numFmtId="0" fontId="29" fillId="6" borderId="7" xfId="0" applyFont="1" applyFill="1" applyBorder="1" applyAlignment="1">
      <alignment horizontal="left" wrapText="1" indent="3"/>
    </xf>
    <xf numFmtId="4" fontId="29" fillId="6" borderId="7" xfId="0" applyNumberFormat="1" applyFont="1" applyFill="1" applyBorder="1" applyAlignment="1">
      <alignment horizontal="right" wrapText="1" indent="1"/>
    </xf>
    <xf numFmtId="0" fontId="29" fillId="6" borderId="7" xfId="0" applyFont="1" applyFill="1" applyBorder="1" applyAlignment="1">
      <alignment horizontal="left" wrapText="1" indent="1"/>
    </xf>
    <xf numFmtId="0" fontId="29" fillId="6" borderId="7" xfId="0" applyFont="1" applyFill="1" applyBorder="1" applyAlignment="1">
      <alignment horizontal="right" wrapText="1" indent="1"/>
    </xf>
    <xf numFmtId="0" fontId="28" fillId="6" borderId="7" xfId="0" applyFont="1" applyFill="1" applyBorder="1" applyAlignment="1">
      <alignment horizontal="left" wrapText="1" indent="1"/>
    </xf>
    <xf numFmtId="0" fontId="30" fillId="6" borderId="7" xfId="0" applyFont="1" applyFill="1" applyBorder="1" applyAlignment="1">
      <alignment horizontal="left" wrapText="1" indent="2"/>
    </xf>
    <xf numFmtId="4" fontId="30" fillId="6" borderId="7" xfId="0" applyNumberFormat="1" applyFont="1" applyFill="1" applyBorder="1" applyAlignment="1">
      <alignment horizontal="right" wrapText="1" indent="1"/>
    </xf>
    <xf numFmtId="0" fontId="30" fillId="6" borderId="7" xfId="0" applyFont="1" applyFill="1" applyBorder="1" applyAlignment="1">
      <alignment horizontal="right" wrapText="1" indent="1"/>
    </xf>
    <xf numFmtId="0" fontId="22" fillId="0" borderId="5" xfId="1" applyFont="1" applyBorder="1" applyAlignment="1">
      <alignment horizontal="center"/>
    </xf>
    <xf numFmtId="0" fontId="31" fillId="6" borderId="7" xfId="0" applyFont="1" applyFill="1" applyBorder="1" applyAlignment="1">
      <alignment horizontal="left" wrapText="1" indent="1"/>
    </xf>
    <xf numFmtId="4" fontId="31" fillId="6" borderId="7" xfId="0" applyNumberFormat="1" applyFont="1" applyFill="1" applyBorder="1" applyAlignment="1">
      <alignment horizontal="right" wrapText="1" indent="1"/>
    </xf>
    <xf numFmtId="0" fontId="31" fillId="6" borderId="7" xfId="0" applyFont="1" applyFill="1" applyBorder="1" applyAlignment="1">
      <alignment horizontal="right" wrapText="1" indent="1"/>
    </xf>
    <xf numFmtId="0" fontId="31" fillId="6" borderId="7" xfId="0" applyFont="1" applyFill="1" applyBorder="1" applyAlignment="1">
      <alignment horizontal="left" wrapText="1" indent="3"/>
    </xf>
    <xf numFmtId="0" fontId="30" fillId="6" borderId="7" xfId="0" applyFont="1" applyFill="1" applyBorder="1" applyAlignment="1">
      <alignment horizontal="left" wrapText="1" indent="3"/>
    </xf>
    <xf numFmtId="0" fontId="31" fillId="6" borderId="7" xfId="0" applyFont="1" applyFill="1" applyBorder="1" applyAlignment="1">
      <alignment horizontal="left" wrapText="1" indent="2"/>
    </xf>
    <xf numFmtId="0" fontId="28" fillId="0" borderId="7" xfId="0" applyFont="1" applyBorder="1" applyAlignment="1">
      <alignment horizontal="left" wrapText="1" indent="1"/>
    </xf>
    <xf numFmtId="0" fontId="28" fillId="0" borderId="0" xfId="0" applyFont="1" applyAlignment="1">
      <alignment horizontal="left" indent="1"/>
    </xf>
    <xf numFmtId="0" fontId="25" fillId="7" borderId="7" xfId="0" applyFont="1" applyFill="1" applyBorder="1" applyAlignment="1">
      <alignment horizontal="left" wrapText="1" indent="1"/>
    </xf>
    <xf numFmtId="4" fontId="25" fillId="7" borderId="7" xfId="0" applyNumberFormat="1" applyFont="1" applyFill="1" applyBorder="1" applyAlignment="1">
      <alignment horizontal="right" wrapText="1" indent="1"/>
    </xf>
    <xf numFmtId="0" fontId="25" fillId="7" borderId="7" xfId="0" applyFont="1" applyFill="1" applyBorder="1" applyAlignment="1">
      <alignment horizontal="right" wrapText="1" indent="1"/>
    </xf>
    <xf numFmtId="0" fontId="28" fillId="7" borderId="0" xfId="0" applyFont="1" applyFill="1" applyAlignment="1">
      <alignment horizontal="left" indent="1"/>
    </xf>
    <xf numFmtId="0" fontId="27" fillId="8" borderId="7" xfId="0" applyFont="1" applyFill="1" applyBorder="1" applyAlignment="1">
      <alignment horizontal="left" wrapText="1" indent="1"/>
    </xf>
    <xf numFmtId="4" fontId="27" fillId="8" borderId="7" xfId="0" applyNumberFormat="1" applyFont="1" applyFill="1" applyBorder="1" applyAlignment="1">
      <alignment horizontal="right" wrapText="1" indent="1"/>
    </xf>
    <xf numFmtId="0" fontId="27" fillId="8" borderId="7" xfId="0" applyFont="1" applyFill="1" applyBorder="1" applyAlignment="1">
      <alignment horizontal="right" wrapText="1" indent="1"/>
    </xf>
    <xf numFmtId="0" fontId="28" fillId="8" borderId="0" xfId="0" applyFont="1" applyFill="1" applyAlignment="1">
      <alignment horizontal="left" indent="1"/>
    </xf>
    <xf numFmtId="0" fontId="27" fillId="6" borderId="7" xfId="0" applyFont="1" applyFill="1" applyBorder="1" applyAlignment="1">
      <alignment horizontal="left" wrapText="1" indent="1"/>
    </xf>
    <xf numFmtId="0" fontId="28" fillId="6" borderId="0" xfId="0" applyFont="1" applyFill="1" applyAlignment="1">
      <alignment horizontal="left" indent="1"/>
    </xf>
    <xf numFmtId="0" fontId="28" fillId="5" borderId="0" xfId="0" applyFont="1" applyFill="1" applyAlignment="1">
      <alignment horizontal="left" indent="1"/>
    </xf>
    <xf numFmtId="0" fontId="27" fillId="6" borderId="7" xfId="0" applyFont="1" applyFill="1" applyBorder="1" applyAlignment="1">
      <alignment horizontal="left" wrapText="1" indent="4"/>
    </xf>
    <xf numFmtId="0" fontId="31" fillId="6" borderId="7" xfId="0" applyFont="1" applyFill="1" applyBorder="1" applyAlignment="1">
      <alignment horizontal="left" wrapText="1" indent="5"/>
    </xf>
    <xf numFmtId="0" fontId="22" fillId="0" borderId="0" xfId="1" applyFont="1" applyAlignment="1">
      <alignment horizontal="left" indent="1"/>
    </xf>
    <xf numFmtId="0" fontId="23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5" fillId="0" borderId="3" xfId="1" applyFont="1" applyBorder="1" applyAlignment="1">
      <alignment horizontal="left" indent="1"/>
    </xf>
    <xf numFmtId="0" fontId="2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justify" wrapText="1"/>
    </xf>
    <xf numFmtId="0" fontId="2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5" fillId="0" borderId="5" xfId="1" applyFont="1" applyBorder="1" applyAlignment="1">
      <alignment horizontal="left"/>
    </xf>
    <xf numFmtId="0" fontId="23" fillId="0" borderId="0" xfId="1" applyFont="1" applyBorder="1" applyAlignment="1">
      <alignment horizontal="center"/>
    </xf>
    <xf numFmtId="0" fontId="22" fillId="0" borderId="0" xfId="1" applyFont="1" applyBorder="1" applyAlignment="1">
      <alignment horizontal="center"/>
    </xf>
    <xf numFmtId="0" fontId="32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Normalno" xfId="0" builtinId="0"/>
    <cellStyle name="常规 2" xfId="1" xr:uid="{07F21941-FB0B-42EB-9640-7D345AF5A939}"/>
  </cellStyles>
  <dxfs count="3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&#268;UNOVODSTVO2/Desktop/Fin.%20plan%202025/Izvje&#353;taj%20o%20izvr&#353;enju%20fin.%20plana%201-6-2025/Sa&#382;etak%20-%20prijedlog%20pol.%20izvje&#353;taja%20o%20izvr&#353;enju%202025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 "/>
      <sheetName val="P i R -Tablica 1."/>
      <sheetName val="P i R -Tablica 2."/>
      <sheetName val="R -Tablica 3."/>
      <sheetName val="Rač fin-Tablica 4."/>
      <sheetName val="Rač fin-Tablica 5."/>
      <sheetName val="Posebni dio-Tablica 6."/>
    </sheetNames>
    <sheetDataSet>
      <sheetData sheetId="0"/>
      <sheetData sheetId="1"/>
      <sheetData sheetId="2"/>
      <sheetData sheetId="3"/>
      <sheetData sheetId="4">
        <row r="7">
          <cell r="B7"/>
          <cell r="C7"/>
          <cell r="D7"/>
          <cell r="E7"/>
        </row>
        <row r="16">
          <cell r="B16"/>
          <cell r="C16"/>
          <cell r="D16"/>
          <cell r="E16"/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2AE89-85E2-47E5-8E3E-E8F372EF27B3}">
  <dimension ref="A1:AA39"/>
  <sheetViews>
    <sheetView workbookViewId="0">
      <selection activeCell="B13" sqref="B13"/>
    </sheetView>
  </sheetViews>
  <sheetFormatPr defaultColWidth="9.140625" defaultRowHeight="11.25" x14ac:dyDescent="0.15"/>
  <cols>
    <col min="1" max="2" width="46" style="1" customWidth="1"/>
    <col min="3" max="3" width="34" style="1" customWidth="1"/>
    <col min="4" max="4" width="33.140625" style="1" customWidth="1"/>
    <col min="5" max="5" width="46" style="1" customWidth="1"/>
    <col min="6" max="6" width="29.7109375" style="1" customWidth="1"/>
    <col min="7" max="7" width="30.140625" style="1" customWidth="1"/>
    <col min="8" max="16384" width="9.140625" style="1"/>
  </cols>
  <sheetData>
    <row r="1" spans="1:27" ht="15.75" x14ac:dyDescent="0.15">
      <c r="A1" s="94" t="s">
        <v>0</v>
      </c>
      <c r="B1" s="94"/>
      <c r="C1" s="94"/>
      <c r="D1" s="94"/>
      <c r="E1" s="94"/>
      <c r="F1" s="94"/>
      <c r="G1" s="94"/>
    </row>
    <row r="2" spans="1:27" s="2" customFormat="1" ht="19.5" x14ac:dyDescent="0.3">
      <c r="A2" s="95" t="s">
        <v>1</v>
      </c>
      <c r="B2" s="95"/>
      <c r="C2" s="95"/>
      <c r="D2" s="95"/>
      <c r="E2" s="95"/>
      <c r="F2" s="95"/>
      <c r="G2" s="9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7" ht="19.5" x14ac:dyDescent="0.3">
      <c r="A3" s="96" t="s">
        <v>2</v>
      </c>
      <c r="B3" s="96"/>
      <c r="C3" s="96"/>
      <c r="D3" s="96"/>
      <c r="E3" s="96"/>
      <c r="F3" s="96"/>
      <c r="G3" s="96"/>
    </row>
    <row r="4" spans="1:27" s="3" customFormat="1" ht="18" x14ac:dyDescent="0.25">
      <c r="A4" s="95" t="s">
        <v>3</v>
      </c>
      <c r="B4" s="95"/>
      <c r="C4" s="95"/>
      <c r="D4" s="95"/>
      <c r="E4" s="95"/>
      <c r="F4" s="95"/>
      <c r="G4" s="9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7" s="3" customFormat="1" ht="18" x14ac:dyDescent="0.25">
      <c r="A5" s="95"/>
      <c r="B5" s="95"/>
      <c r="C5" s="95"/>
      <c r="D5" s="95"/>
      <c r="E5" s="95"/>
      <c r="F5" s="95"/>
      <c r="G5" s="9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7" s="3" customFormat="1" ht="19.5" x14ac:dyDescent="0.3">
      <c r="A6" s="95" t="s">
        <v>4</v>
      </c>
      <c r="B6" s="95"/>
      <c r="C6" s="95"/>
      <c r="D6" s="95"/>
      <c r="E6" s="95"/>
      <c r="F6" s="95"/>
      <c r="G6" s="9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7" s="3" customFormat="1" ht="18" x14ac:dyDescent="0.25">
      <c r="A7" s="4"/>
      <c r="B7" s="4"/>
      <c r="C7" s="4"/>
      <c r="D7" s="4"/>
      <c r="E7" s="4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7" s="3" customFormat="1" ht="18" x14ac:dyDescent="0.25">
      <c r="A8" s="97" t="s">
        <v>5</v>
      </c>
      <c r="B8" s="97"/>
      <c r="C8" s="97"/>
      <c r="D8" s="97"/>
      <c r="E8" s="97"/>
      <c r="F8" s="97"/>
      <c r="G8" s="9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3" customFormat="1" ht="18" x14ac:dyDescent="0.25">
      <c r="A9" s="6"/>
      <c r="B9" s="6"/>
      <c r="C9" s="6"/>
      <c r="D9" s="6"/>
      <c r="E9" s="6"/>
      <c r="F9" s="7"/>
      <c r="G9" s="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x14ac:dyDescent="0.15">
      <c r="A10" s="92" t="s">
        <v>6</v>
      </c>
      <c r="B10" s="92"/>
      <c r="C10" s="92"/>
      <c r="D10" s="92"/>
      <c r="E10" s="92"/>
      <c r="F10" s="92"/>
      <c r="G10" s="92"/>
    </row>
    <row r="11" spans="1:27" ht="15.75" x14ac:dyDescent="0.15">
      <c r="A11" s="8"/>
      <c r="B11" s="8"/>
      <c r="C11" s="8"/>
      <c r="D11" s="8"/>
      <c r="E11" s="8"/>
      <c r="F11" s="8"/>
      <c r="G11" s="8"/>
    </row>
    <row r="12" spans="1:27" ht="15.75" x14ac:dyDescent="0.25">
      <c r="A12" s="9" t="s">
        <v>7</v>
      </c>
      <c r="B12" s="10"/>
      <c r="C12" s="10"/>
      <c r="D12" s="10"/>
      <c r="E12" s="10"/>
      <c r="F12" s="11"/>
      <c r="G12" s="11"/>
    </row>
    <row r="13" spans="1:27" ht="25.5" x14ac:dyDescent="0.15">
      <c r="A13" s="12" t="s">
        <v>8</v>
      </c>
      <c r="B13" s="12" t="s">
        <v>9</v>
      </c>
      <c r="C13" s="12" t="s">
        <v>10</v>
      </c>
      <c r="D13" s="12" t="s">
        <v>11</v>
      </c>
      <c r="E13" s="12" t="s">
        <v>12</v>
      </c>
      <c r="F13" s="13" t="s">
        <v>13</v>
      </c>
      <c r="G13" s="13" t="s">
        <v>14</v>
      </c>
    </row>
    <row r="14" spans="1:27" ht="12" thickBot="1" x14ac:dyDescent="0.2">
      <c r="A14" s="14">
        <v>1</v>
      </c>
      <c r="B14" s="14">
        <v>2</v>
      </c>
      <c r="C14" s="14">
        <v>3</v>
      </c>
      <c r="D14" s="14">
        <v>4</v>
      </c>
      <c r="E14" s="14">
        <v>5</v>
      </c>
      <c r="F14" s="15" t="s">
        <v>15</v>
      </c>
      <c r="G14" s="15" t="s">
        <v>16</v>
      </c>
    </row>
    <row r="15" spans="1:27" ht="13.5" thickTop="1" x14ac:dyDescent="0.15">
      <c r="A15" s="16" t="s">
        <v>17</v>
      </c>
      <c r="B15" s="17"/>
      <c r="C15" s="17"/>
      <c r="D15" s="17"/>
      <c r="E15" s="17"/>
      <c r="F15" s="18"/>
      <c r="G15" s="18"/>
    </row>
    <row r="16" spans="1:27" ht="12.75" x14ac:dyDescent="0.15">
      <c r="A16" s="19" t="s">
        <v>18</v>
      </c>
      <c r="B16" s="20">
        <v>2883407.02</v>
      </c>
      <c r="C16" s="20">
        <v>7197147</v>
      </c>
      <c r="D16" s="20">
        <v>7197147</v>
      </c>
      <c r="E16" s="20">
        <v>3765151.73</v>
      </c>
      <c r="F16" s="21">
        <f>IFERROR(E16/B16*100,"-")</f>
        <v>130.57995988370729</v>
      </c>
      <c r="G16" s="21">
        <f>IFERROR(E16/D16*100,"-")</f>
        <v>52.31450364984903</v>
      </c>
    </row>
    <row r="17" spans="1:7" ht="12.75" x14ac:dyDescent="0.15">
      <c r="A17" s="19" t="s">
        <v>19</v>
      </c>
      <c r="B17" s="20">
        <v>552.45000000000005</v>
      </c>
      <c r="C17" s="20">
        <v>1800</v>
      </c>
      <c r="D17" s="20">
        <v>1800</v>
      </c>
      <c r="E17" s="20">
        <v>486.42</v>
      </c>
      <c r="F17" s="21">
        <f t="shared" ref="F17:F19" si="0">IFERROR(E17/B17*100,"-")</f>
        <v>88.047787130057003</v>
      </c>
      <c r="G17" s="21">
        <f t="shared" ref="G17:G19" si="1">IFERROR(E17/D17*100,"-")</f>
        <v>27.023333333333333</v>
      </c>
    </row>
    <row r="18" spans="1:7" ht="12.75" x14ac:dyDescent="0.15">
      <c r="A18" s="19" t="s">
        <v>20</v>
      </c>
      <c r="B18" s="20">
        <v>3243651.45</v>
      </c>
      <c r="C18" s="20">
        <v>5663268</v>
      </c>
      <c r="D18" s="20">
        <v>5663268</v>
      </c>
      <c r="E18" s="20">
        <v>3114772.09</v>
      </c>
      <c r="F18" s="21">
        <f t="shared" si="0"/>
        <v>96.026719825275919</v>
      </c>
      <c r="G18" s="21">
        <f t="shared" si="1"/>
        <v>54.999553084897265</v>
      </c>
    </row>
    <row r="19" spans="1:7" ht="12.75" x14ac:dyDescent="0.15">
      <c r="A19" s="19" t="s">
        <v>21</v>
      </c>
      <c r="B19" s="20">
        <v>4175.28</v>
      </c>
      <c r="C19" s="20">
        <v>1535679</v>
      </c>
      <c r="D19" s="20">
        <v>1535679</v>
      </c>
      <c r="E19" s="20">
        <v>470025.55</v>
      </c>
      <c r="F19" s="21">
        <f t="shared" si="0"/>
        <v>11257.342022570941</v>
      </c>
      <c r="G19" s="21">
        <f t="shared" si="1"/>
        <v>30.607018133346877</v>
      </c>
    </row>
    <row r="20" spans="1:7" ht="12.75" x14ac:dyDescent="0.15">
      <c r="A20" s="22" t="s">
        <v>22</v>
      </c>
      <c r="B20" s="23">
        <f>B16+B17-B18-B19</f>
        <v>-363867.26</v>
      </c>
      <c r="C20" s="23">
        <f t="shared" ref="C20" si="2">C16+C17-C18-C19</f>
        <v>0</v>
      </c>
      <c r="D20" s="23">
        <f>D16+D17-D18-D19</f>
        <v>0</v>
      </c>
      <c r="E20" s="23">
        <f t="shared" ref="E20" si="3">E16+E17-E18-E19</f>
        <v>180840.51000000007</v>
      </c>
      <c r="F20" s="24"/>
      <c r="G20" s="24"/>
    </row>
    <row r="21" spans="1:7" ht="12.75" x14ac:dyDescent="0.15">
      <c r="A21" s="16" t="s">
        <v>23</v>
      </c>
      <c r="B21" s="25"/>
      <c r="C21" s="25"/>
      <c r="D21" s="25"/>
      <c r="E21" s="25"/>
      <c r="F21" s="26"/>
      <c r="G21" s="26"/>
    </row>
    <row r="22" spans="1:7" ht="12.75" x14ac:dyDescent="0.15">
      <c r="A22" s="19" t="s">
        <v>24</v>
      </c>
      <c r="B22" s="20">
        <f>'[1]Rač fin-Tablica 4.'!B7</f>
        <v>0</v>
      </c>
      <c r="C22" s="20">
        <f>'[1]Rač fin-Tablica 4.'!C7</f>
        <v>0</v>
      </c>
      <c r="D22" s="20">
        <f>'[1]Rač fin-Tablica 4.'!D7</f>
        <v>0</v>
      </c>
      <c r="E22" s="20">
        <f>'[1]Rač fin-Tablica 4.'!E7</f>
        <v>0</v>
      </c>
      <c r="F22" s="21">
        <v>130.57</v>
      </c>
      <c r="G22" s="21" t="str">
        <f t="shared" ref="G22:G23" si="4">IFERROR(E22/D22*100,"-")</f>
        <v>-</v>
      </c>
    </row>
    <row r="23" spans="1:7" ht="12.75" x14ac:dyDescent="0.15">
      <c r="A23" s="19" t="s">
        <v>25</v>
      </c>
      <c r="B23" s="20">
        <f>'[1]Rač fin-Tablica 4.'!B16</f>
        <v>0</v>
      </c>
      <c r="C23" s="20">
        <f>'[1]Rač fin-Tablica 4.'!C16</f>
        <v>0</v>
      </c>
      <c r="D23" s="20">
        <f>'[1]Rač fin-Tablica 4.'!D16</f>
        <v>0</v>
      </c>
      <c r="E23" s="20">
        <f>'[1]Rač fin-Tablica 4.'!E16</f>
        <v>0</v>
      </c>
      <c r="F23" s="21">
        <v>110.38</v>
      </c>
      <c r="G23" s="21" t="str">
        <f t="shared" si="4"/>
        <v>-</v>
      </c>
    </row>
    <row r="24" spans="1:7" ht="12.75" x14ac:dyDescent="0.15">
      <c r="A24" s="22" t="s">
        <v>26</v>
      </c>
      <c r="B24" s="23">
        <f>B22-B23</f>
        <v>0</v>
      </c>
      <c r="C24" s="23">
        <f t="shared" ref="C24" si="5">C22-C23</f>
        <v>0</v>
      </c>
      <c r="D24" s="23">
        <f>D22-D23</f>
        <v>0</v>
      </c>
      <c r="E24" s="23">
        <f t="shared" ref="E24" si="6">E22-E23</f>
        <v>0</v>
      </c>
      <c r="F24" s="24"/>
      <c r="G24" s="24"/>
    </row>
    <row r="25" spans="1:7" ht="12.75" x14ac:dyDescent="0.2">
      <c r="A25" s="16" t="s">
        <v>27</v>
      </c>
      <c r="B25" s="27"/>
      <c r="C25" s="27"/>
      <c r="D25" s="27"/>
      <c r="E25" s="27"/>
      <c r="F25" s="28"/>
      <c r="G25" s="28"/>
    </row>
    <row r="26" spans="1:7" ht="12.75" x14ac:dyDescent="0.2">
      <c r="A26" s="19" t="s">
        <v>28</v>
      </c>
      <c r="B26" s="29">
        <f>B16+B17+B22</f>
        <v>2883959.47</v>
      </c>
      <c r="C26" s="29">
        <f>C16+C17+C22</f>
        <v>7198947</v>
      </c>
      <c r="D26" s="29">
        <f>D16+D17+D22</f>
        <v>7198947</v>
      </c>
      <c r="E26" s="29">
        <f>E16+E17+E22</f>
        <v>3765638.15</v>
      </c>
      <c r="F26" s="30">
        <f t="shared" ref="F26:F27" si="7">IFERROR(E26/B26*100,"-")</f>
        <v>130.57181243951393</v>
      </c>
      <c r="G26" s="30">
        <f t="shared" ref="G26:G27" si="8">IFERROR(E26/D26*100,"-")</f>
        <v>52.308179932426228</v>
      </c>
    </row>
    <row r="27" spans="1:7" ht="12.75" x14ac:dyDescent="0.2">
      <c r="A27" s="19" t="s">
        <v>29</v>
      </c>
      <c r="B27" s="29">
        <f>B18+B19+B23</f>
        <v>3247826.73</v>
      </c>
      <c r="C27" s="29">
        <f>C18+C19+C23</f>
        <v>7198947</v>
      </c>
      <c r="D27" s="29">
        <f>D18+D19+D23</f>
        <v>7198947</v>
      </c>
      <c r="E27" s="29">
        <f>E18+E19+E23</f>
        <v>3584797.6399999997</v>
      </c>
      <c r="F27" s="30">
        <f t="shared" si="7"/>
        <v>110.37527362181663</v>
      </c>
      <c r="G27" s="30">
        <f t="shared" si="8"/>
        <v>49.796138796410084</v>
      </c>
    </row>
    <row r="28" spans="1:7" ht="12.75" x14ac:dyDescent="0.15">
      <c r="A28" s="22" t="s">
        <v>30</v>
      </c>
      <c r="B28" s="23">
        <f>B26-B27</f>
        <v>-363867.25999999978</v>
      </c>
      <c r="C28" s="23">
        <f t="shared" ref="C28:E28" si="9">C26-C27</f>
        <v>0</v>
      </c>
      <c r="D28" s="23">
        <f t="shared" si="9"/>
        <v>0</v>
      </c>
      <c r="E28" s="23">
        <f t="shared" si="9"/>
        <v>180840.51000000024</v>
      </c>
      <c r="F28" s="24"/>
      <c r="G28" s="24"/>
    </row>
    <row r="29" spans="1:7" ht="12.75" x14ac:dyDescent="0.15">
      <c r="A29" s="19"/>
      <c r="B29" s="20"/>
      <c r="C29" s="20"/>
      <c r="D29" s="20"/>
      <c r="E29" s="20"/>
      <c r="F29" s="21"/>
      <c r="G29" s="21"/>
    </row>
    <row r="30" spans="1:7" ht="25.5" x14ac:dyDescent="0.15">
      <c r="A30" s="31" t="s">
        <v>31</v>
      </c>
      <c r="B30" s="32">
        <v>0</v>
      </c>
      <c r="C30" s="32">
        <v>0</v>
      </c>
      <c r="D30" s="32">
        <v>0</v>
      </c>
      <c r="E30" s="32">
        <v>0</v>
      </c>
      <c r="F30" s="33">
        <v>0</v>
      </c>
      <c r="G30" s="33">
        <v>0</v>
      </c>
    </row>
    <row r="31" spans="1:7" ht="12.75" x14ac:dyDescent="0.15">
      <c r="A31" s="31" t="s">
        <v>32</v>
      </c>
      <c r="B31" s="34">
        <v>0</v>
      </c>
      <c r="C31" s="32">
        <v>0</v>
      </c>
      <c r="D31" s="32">
        <v>0</v>
      </c>
      <c r="E31" s="34">
        <v>0</v>
      </c>
      <c r="F31" s="33">
        <v>0</v>
      </c>
      <c r="G31" s="33">
        <v>0</v>
      </c>
    </row>
    <row r="32" spans="1:7" ht="12.75" x14ac:dyDescent="0.15">
      <c r="A32" s="19"/>
      <c r="B32" s="35"/>
      <c r="C32" s="35"/>
      <c r="D32" s="20"/>
      <c r="E32" s="20"/>
      <c r="F32" s="21"/>
      <c r="G32" s="21"/>
    </row>
    <row r="33" spans="1:7" ht="12.75" x14ac:dyDescent="0.15">
      <c r="A33" s="36" t="s">
        <v>33</v>
      </c>
      <c r="B33" s="37"/>
      <c r="C33" s="37"/>
      <c r="D33" s="38"/>
      <c r="E33" s="38"/>
      <c r="F33" s="39"/>
      <c r="G33" s="39"/>
    </row>
    <row r="34" spans="1:7" ht="25.5" x14ac:dyDescent="0.15">
      <c r="A34" s="19" t="s">
        <v>34</v>
      </c>
      <c r="B34" s="20">
        <v>90671.679999999993</v>
      </c>
      <c r="C34" s="20">
        <v>0</v>
      </c>
      <c r="D34" s="20">
        <v>0</v>
      </c>
      <c r="E34" s="20">
        <v>-522478.84</v>
      </c>
      <c r="F34" s="21">
        <v>0</v>
      </c>
      <c r="G34" s="21">
        <v>0</v>
      </c>
    </row>
    <row r="35" spans="1:7" ht="25.5" x14ac:dyDescent="0.15">
      <c r="A35" s="19" t="s">
        <v>35</v>
      </c>
      <c r="B35" s="20">
        <v>0</v>
      </c>
      <c r="C35" s="20">
        <v>0</v>
      </c>
      <c r="D35" s="20">
        <v>0</v>
      </c>
      <c r="E35" s="20">
        <v>0</v>
      </c>
      <c r="F35" s="21">
        <v>0</v>
      </c>
      <c r="G35" s="21">
        <v>0</v>
      </c>
    </row>
    <row r="36" spans="1:7" ht="25.5" x14ac:dyDescent="0.15">
      <c r="A36" s="22" t="s">
        <v>36</v>
      </c>
      <c r="B36" s="23">
        <f>B34+B35</f>
        <v>90671.679999999993</v>
      </c>
      <c r="C36" s="23">
        <f>C34+C35</f>
        <v>0</v>
      </c>
      <c r="D36" s="23">
        <f>D34+D35</f>
        <v>0</v>
      </c>
      <c r="E36" s="23">
        <f>E34+E35</f>
        <v>-522478.84</v>
      </c>
      <c r="F36" s="24">
        <v>0</v>
      </c>
      <c r="G36" s="24">
        <v>0</v>
      </c>
    </row>
    <row r="37" spans="1:7" ht="15.75" x14ac:dyDescent="0.25">
      <c r="A37" s="40"/>
      <c r="B37" s="40"/>
      <c r="C37" s="40"/>
      <c r="D37" s="40"/>
      <c r="E37" s="40"/>
      <c r="F37" s="41"/>
      <c r="G37" s="41"/>
    </row>
    <row r="38" spans="1:7" ht="12.75" x14ac:dyDescent="0.2">
      <c r="A38" s="42" t="s">
        <v>30</v>
      </c>
      <c r="B38" s="43">
        <f>B28+B36</f>
        <v>-273195.57999999978</v>
      </c>
      <c r="C38" s="43">
        <f>C28+C36</f>
        <v>0</v>
      </c>
      <c r="D38" s="43">
        <f>D28+D36</f>
        <v>0</v>
      </c>
      <c r="E38" s="43">
        <f>E28+E36</f>
        <v>-341638.32999999978</v>
      </c>
      <c r="F38" s="44"/>
      <c r="G38" s="44">
        <v>0</v>
      </c>
    </row>
    <row r="39" spans="1:7" ht="12.75" x14ac:dyDescent="0.2">
      <c r="A39" s="93" t="s">
        <v>37</v>
      </c>
      <c r="B39" s="93"/>
      <c r="C39" s="93"/>
      <c r="D39" s="93"/>
      <c r="E39" s="93"/>
      <c r="F39" s="93"/>
      <c r="G39" s="93"/>
    </row>
  </sheetData>
  <mergeCells count="8">
    <mergeCell ref="A10:G10"/>
    <mergeCell ref="A39:G39"/>
    <mergeCell ref="A1:G1"/>
    <mergeCell ref="A2:G2"/>
    <mergeCell ref="A3:G3"/>
    <mergeCell ref="A4:G5"/>
    <mergeCell ref="A6:G6"/>
    <mergeCell ref="A8:G8"/>
  </mergeCells>
  <conditionalFormatting sqref="B30:B31">
    <cfRule type="containsBlanks" dxfId="2" priority="3">
      <formula>LEN(TRIM(B30))=0</formula>
    </cfRule>
  </conditionalFormatting>
  <conditionalFormatting sqref="B34:E35">
    <cfRule type="containsBlanks" dxfId="1" priority="1">
      <formula>LEN(TRIM(B34))=0</formula>
    </cfRule>
  </conditionalFormatting>
  <conditionalFormatting sqref="E30:E31">
    <cfRule type="containsBlanks" dxfId="0" priority="2">
      <formula>LEN(TRIM(E30))=0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23522-FB44-488D-B10C-1EB922FFE963}">
  <dimension ref="A1:G95"/>
  <sheetViews>
    <sheetView workbookViewId="0">
      <selection activeCell="A26" sqref="A26"/>
    </sheetView>
  </sheetViews>
  <sheetFormatPr defaultRowHeight="11.25" x14ac:dyDescent="0.15"/>
  <cols>
    <col min="1" max="2" width="46" style="46" customWidth="1"/>
    <col min="3" max="3" width="34" style="46" customWidth="1"/>
    <col min="4" max="4" width="33.140625" style="46" customWidth="1"/>
    <col min="5" max="5" width="46" style="46" customWidth="1"/>
    <col min="6" max="6" width="29.7109375" style="46" customWidth="1"/>
    <col min="7" max="7" width="30.140625" style="46" customWidth="1"/>
    <col min="8" max="16384" width="9.140625" style="46"/>
  </cols>
  <sheetData>
    <row r="1" spans="1:7" s="1" customFormat="1" ht="15" x14ac:dyDescent="0.2">
      <c r="A1" s="98" t="s">
        <v>38</v>
      </c>
      <c r="B1" s="98"/>
      <c r="C1" s="98"/>
      <c r="D1" s="98"/>
      <c r="E1" s="98"/>
      <c r="F1" s="98"/>
      <c r="G1" s="98"/>
    </row>
    <row r="2" spans="1:7" s="1" customFormat="1" ht="15" x14ac:dyDescent="0.2">
      <c r="A2" s="98" t="s">
        <v>39</v>
      </c>
      <c r="B2" s="98"/>
      <c r="C2" s="98"/>
      <c r="D2" s="98"/>
      <c r="E2" s="98"/>
      <c r="F2" s="98"/>
      <c r="G2" s="98"/>
    </row>
    <row r="3" spans="1:7" s="1" customFormat="1" ht="15" x14ac:dyDescent="0.2">
      <c r="A3" s="99" t="s">
        <v>40</v>
      </c>
      <c r="B3" s="98"/>
      <c r="C3" s="98"/>
      <c r="D3" s="98"/>
      <c r="E3" s="98"/>
      <c r="F3" s="98"/>
      <c r="G3" s="98"/>
    </row>
    <row r="4" spans="1:7" s="1" customFormat="1" ht="15" x14ac:dyDescent="0.2">
      <c r="A4" s="99" t="s">
        <v>41</v>
      </c>
      <c r="B4" s="98"/>
      <c r="C4" s="98"/>
      <c r="D4" s="98"/>
      <c r="E4" s="98"/>
      <c r="F4" s="98"/>
      <c r="G4" s="98"/>
    </row>
    <row r="5" spans="1:7" s="1" customFormat="1" ht="12" thickBot="1" x14ac:dyDescent="0.2">
      <c r="A5" s="100"/>
      <c r="B5" s="100"/>
      <c r="C5" s="100"/>
      <c r="D5" s="100"/>
      <c r="E5" s="100"/>
      <c r="F5" s="100"/>
      <c r="G5" s="100"/>
    </row>
    <row r="6" spans="1:7" ht="13.5" thickBot="1" x14ac:dyDescent="0.2">
      <c r="A6" s="45" t="s">
        <v>42</v>
      </c>
      <c r="B6" s="45" t="s">
        <v>43</v>
      </c>
      <c r="C6" s="45" t="s">
        <v>44</v>
      </c>
      <c r="D6" s="45" t="s">
        <v>45</v>
      </c>
      <c r="E6" s="45" t="s">
        <v>46</v>
      </c>
      <c r="F6" s="45" t="s">
        <v>47</v>
      </c>
      <c r="G6" s="45" t="s">
        <v>48</v>
      </c>
    </row>
    <row r="7" spans="1:7" ht="12.75" x14ac:dyDescent="0.2">
      <c r="A7" s="47" t="s">
        <v>17</v>
      </c>
      <c r="B7" s="47"/>
      <c r="C7" s="47"/>
      <c r="D7" s="47"/>
      <c r="E7" s="47"/>
      <c r="F7" s="47"/>
      <c r="G7" s="48"/>
    </row>
    <row r="8" spans="1:7" ht="12.75" x14ac:dyDescent="0.2">
      <c r="A8" s="49" t="s">
        <v>18</v>
      </c>
      <c r="B8" s="50">
        <v>2883407.02</v>
      </c>
      <c r="C8" s="50">
        <v>7197147</v>
      </c>
      <c r="D8" s="50">
        <v>7197147</v>
      </c>
      <c r="E8" s="50">
        <v>3765151.73</v>
      </c>
      <c r="F8" s="51">
        <v>130.58000000000001</v>
      </c>
      <c r="G8" s="52">
        <v>52.31</v>
      </c>
    </row>
    <row r="9" spans="1:7" ht="25.5" x14ac:dyDescent="0.2">
      <c r="A9" s="53" t="s">
        <v>49</v>
      </c>
      <c r="B9" s="54">
        <v>2677559.5499999998</v>
      </c>
      <c r="C9" s="54">
        <v>6799864</v>
      </c>
      <c r="D9" s="54">
        <v>6799864</v>
      </c>
      <c r="E9" s="54">
        <v>3178049.84</v>
      </c>
      <c r="F9" s="55">
        <v>118.69</v>
      </c>
      <c r="G9" s="56">
        <v>46.74</v>
      </c>
    </row>
    <row r="10" spans="1:7" ht="25.5" x14ac:dyDescent="0.2">
      <c r="A10" s="57" t="s">
        <v>50</v>
      </c>
      <c r="B10" s="54">
        <v>2547898.79</v>
      </c>
      <c r="C10" s="55">
        <v>0</v>
      </c>
      <c r="D10" s="55">
        <v>0</v>
      </c>
      <c r="E10" s="54">
        <v>2936527.69</v>
      </c>
      <c r="F10" s="55">
        <v>115.25</v>
      </c>
      <c r="G10" s="56">
        <v>0</v>
      </c>
    </row>
    <row r="11" spans="1:7" ht="21" x14ac:dyDescent="0.2">
      <c r="A11" s="58" t="s">
        <v>51</v>
      </c>
      <c r="B11" s="59">
        <v>2547898.79</v>
      </c>
      <c r="C11" s="60"/>
      <c r="D11" s="60"/>
      <c r="E11" s="59">
        <v>2936527.69</v>
      </c>
      <c r="F11" s="61">
        <v>115.25</v>
      </c>
      <c r="G11" s="62"/>
    </row>
    <row r="12" spans="1:7" ht="25.5" x14ac:dyDescent="0.2">
      <c r="A12" s="57" t="s">
        <v>52</v>
      </c>
      <c r="B12" s="54">
        <v>42724.4</v>
      </c>
      <c r="C12" s="55">
        <v>0</v>
      </c>
      <c r="D12" s="55">
        <v>0</v>
      </c>
      <c r="E12" s="54">
        <v>37265.980000000003</v>
      </c>
      <c r="F12" s="55">
        <v>87.22</v>
      </c>
      <c r="G12" s="56">
        <v>0</v>
      </c>
    </row>
    <row r="13" spans="1:7" ht="12" x14ac:dyDescent="0.2">
      <c r="A13" s="58" t="s">
        <v>53</v>
      </c>
      <c r="B13" s="59">
        <v>42724.4</v>
      </c>
      <c r="C13" s="60"/>
      <c r="D13" s="60"/>
      <c r="E13" s="59">
        <v>37265.980000000003</v>
      </c>
      <c r="F13" s="61">
        <v>87.22</v>
      </c>
      <c r="G13" s="62"/>
    </row>
    <row r="14" spans="1:7" ht="25.5" x14ac:dyDescent="0.2">
      <c r="A14" s="57" t="s">
        <v>54</v>
      </c>
      <c r="B14" s="54">
        <v>86936.36</v>
      </c>
      <c r="C14" s="55">
        <v>0</v>
      </c>
      <c r="D14" s="55">
        <v>0</v>
      </c>
      <c r="E14" s="54">
        <v>204256.17</v>
      </c>
      <c r="F14" s="55">
        <v>234.95</v>
      </c>
      <c r="G14" s="56">
        <v>0</v>
      </c>
    </row>
    <row r="15" spans="1:7" ht="21" x14ac:dyDescent="0.2">
      <c r="A15" s="58" t="s">
        <v>55</v>
      </c>
      <c r="B15" s="59">
        <v>58451.98</v>
      </c>
      <c r="C15" s="60"/>
      <c r="D15" s="60"/>
      <c r="E15" s="59">
        <v>12952.19</v>
      </c>
      <c r="F15" s="61">
        <v>22.16</v>
      </c>
      <c r="G15" s="62"/>
    </row>
    <row r="16" spans="1:7" ht="21" x14ac:dyDescent="0.2">
      <c r="A16" s="58" t="s">
        <v>56</v>
      </c>
      <c r="B16" s="59">
        <v>28484.38</v>
      </c>
      <c r="C16" s="60"/>
      <c r="D16" s="60"/>
      <c r="E16" s="59">
        <v>28296.46</v>
      </c>
      <c r="F16" s="61">
        <v>99.34</v>
      </c>
      <c r="G16" s="62"/>
    </row>
    <row r="17" spans="1:7" ht="21" x14ac:dyDescent="0.2">
      <c r="A17" s="58" t="s">
        <v>57</v>
      </c>
      <c r="B17" s="60"/>
      <c r="C17" s="60"/>
      <c r="D17" s="60"/>
      <c r="E17" s="59">
        <v>163007.51999999999</v>
      </c>
      <c r="F17" s="60"/>
      <c r="G17" s="62"/>
    </row>
    <row r="18" spans="1:7" ht="12.75" x14ac:dyDescent="0.2">
      <c r="A18" s="53" t="s">
        <v>58</v>
      </c>
      <c r="B18" s="55">
        <v>763.95</v>
      </c>
      <c r="C18" s="54">
        <v>1000</v>
      </c>
      <c r="D18" s="54">
        <v>1000</v>
      </c>
      <c r="E18" s="55">
        <v>786.96</v>
      </c>
      <c r="F18" s="55">
        <v>103.01</v>
      </c>
      <c r="G18" s="56">
        <v>78.7</v>
      </c>
    </row>
    <row r="19" spans="1:7" ht="12.75" x14ac:dyDescent="0.2">
      <c r="A19" s="57" t="s">
        <v>59</v>
      </c>
      <c r="B19" s="55">
        <v>763.95</v>
      </c>
      <c r="C19" s="55">
        <v>0</v>
      </c>
      <c r="D19" s="55">
        <v>0</v>
      </c>
      <c r="E19" s="55">
        <v>786.96</v>
      </c>
      <c r="F19" s="55">
        <v>103.01</v>
      </c>
      <c r="G19" s="56">
        <v>0</v>
      </c>
    </row>
    <row r="20" spans="1:7" ht="12" x14ac:dyDescent="0.2">
      <c r="A20" s="58" t="s">
        <v>60</v>
      </c>
      <c r="B20" s="61">
        <v>763.95</v>
      </c>
      <c r="C20" s="60"/>
      <c r="D20" s="60"/>
      <c r="E20" s="61">
        <v>786.96</v>
      </c>
      <c r="F20" s="61">
        <v>103.01</v>
      </c>
      <c r="G20" s="62"/>
    </row>
    <row r="21" spans="1:7" ht="38.25" x14ac:dyDescent="0.2">
      <c r="A21" s="53" t="s">
        <v>61</v>
      </c>
      <c r="B21" s="54">
        <v>39594.230000000003</v>
      </c>
      <c r="C21" s="54">
        <v>45000</v>
      </c>
      <c r="D21" s="54">
        <v>45000</v>
      </c>
      <c r="E21" s="54">
        <v>51365.599999999999</v>
      </c>
      <c r="F21" s="55">
        <v>129.72999999999999</v>
      </c>
      <c r="G21" s="56">
        <v>114.15</v>
      </c>
    </row>
    <row r="22" spans="1:7" ht="12.75" x14ac:dyDescent="0.2">
      <c r="A22" s="57" t="s">
        <v>62</v>
      </c>
      <c r="B22" s="54">
        <v>39594.230000000003</v>
      </c>
      <c r="C22" s="55">
        <v>0</v>
      </c>
      <c r="D22" s="55">
        <v>0</v>
      </c>
      <c r="E22" s="54">
        <v>51365.599999999999</v>
      </c>
      <c r="F22" s="55">
        <v>129.72999999999999</v>
      </c>
      <c r="G22" s="56">
        <v>0</v>
      </c>
    </row>
    <row r="23" spans="1:7" ht="12" x14ac:dyDescent="0.2">
      <c r="A23" s="58" t="s">
        <v>63</v>
      </c>
      <c r="B23" s="59">
        <v>39594.230000000003</v>
      </c>
      <c r="C23" s="60"/>
      <c r="D23" s="60"/>
      <c r="E23" s="59">
        <v>51365.599999999999</v>
      </c>
      <c r="F23" s="61">
        <v>129.72999999999999</v>
      </c>
      <c r="G23" s="62"/>
    </row>
    <row r="24" spans="1:7" ht="38.25" x14ac:dyDescent="0.2">
      <c r="A24" s="53" t="s">
        <v>64</v>
      </c>
      <c r="B24" s="54">
        <v>13501</v>
      </c>
      <c r="C24" s="54">
        <v>21400</v>
      </c>
      <c r="D24" s="54">
        <v>21400</v>
      </c>
      <c r="E24" s="54">
        <v>7115.07</v>
      </c>
      <c r="F24" s="55">
        <v>52.7</v>
      </c>
      <c r="G24" s="56">
        <v>33.25</v>
      </c>
    </row>
    <row r="25" spans="1:7" ht="25.5" x14ac:dyDescent="0.2">
      <c r="A25" s="57" t="s">
        <v>65</v>
      </c>
      <c r="B25" s="54">
        <v>13501</v>
      </c>
      <c r="C25" s="55">
        <v>0</v>
      </c>
      <c r="D25" s="55">
        <v>0</v>
      </c>
      <c r="E25" s="54">
        <v>7115.07</v>
      </c>
      <c r="F25" s="55">
        <v>52.7</v>
      </c>
      <c r="G25" s="56">
        <v>0</v>
      </c>
    </row>
    <row r="26" spans="1:7" ht="12" x14ac:dyDescent="0.2">
      <c r="A26" s="58" t="s">
        <v>66</v>
      </c>
      <c r="B26" s="60"/>
      <c r="C26" s="60"/>
      <c r="D26" s="60"/>
      <c r="E26" s="59">
        <v>3020.07</v>
      </c>
      <c r="F26" s="60"/>
      <c r="G26" s="62"/>
    </row>
    <row r="27" spans="1:7" ht="12" x14ac:dyDescent="0.2">
      <c r="A27" s="58" t="s">
        <v>67</v>
      </c>
      <c r="B27" s="59">
        <v>13501</v>
      </c>
      <c r="C27" s="60"/>
      <c r="D27" s="60"/>
      <c r="E27" s="59">
        <v>4095</v>
      </c>
      <c r="F27" s="61">
        <v>30.33</v>
      </c>
      <c r="G27" s="62"/>
    </row>
    <row r="28" spans="1:7" ht="25.5" x14ac:dyDescent="0.2">
      <c r="A28" s="53" t="s">
        <v>68</v>
      </c>
      <c r="B28" s="54">
        <v>151988.29</v>
      </c>
      <c r="C28" s="54">
        <v>329883</v>
      </c>
      <c r="D28" s="54">
        <v>329883</v>
      </c>
      <c r="E28" s="54">
        <v>527834.26</v>
      </c>
      <c r="F28" s="55">
        <v>347.29</v>
      </c>
      <c r="G28" s="56">
        <v>160.01</v>
      </c>
    </row>
    <row r="29" spans="1:7" ht="38.25" x14ac:dyDescent="0.2">
      <c r="A29" s="57" t="s">
        <v>69</v>
      </c>
      <c r="B29" s="54">
        <v>151988.29</v>
      </c>
      <c r="C29" s="55">
        <v>0</v>
      </c>
      <c r="D29" s="55">
        <v>0</v>
      </c>
      <c r="E29" s="54">
        <v>527834.26</v>
      </c>
      <c r="F29" s="55">
        <v>347.29</v>
      </c>
      <c r="G29" s="56">
        <v>0</v>
      </c>
    </row>
    <row r="30" spans="1:7" ht="21" x14ac:dyDescent="0.2">
      <c r="A30" s="58" t="s">
        <v>70</v>
      </c>
      <c r="B30" s="59">
        <v>149190.88</v>
      </c>
      <c r="C30" s="60"/>
      <c r="D30" s="60"/>
      <c r="E30" s="59">
        <v>244557.48</v>
      </c>
      <c r="F30" s="61">
        <v>163.92</v>
      </c>
      <c r="G30" s="62"/>
    </row>
    <row r="31" spans="1:7" ht="21" x14ac:dyDescent="0.2">
      <c r="A31" s="58" t="s">
        <v>71</v>
      </c>
      <c r="B31" s="59">
        <v>2797.41</v>
      </c>
      <c r="C31" s="60"/>
      <c r="D31" s="60"/>
      <c r="E31" s="59">
        <v>283276.78000000003</v>
      </c>
      <c r="F31" s="59">
        <v>10126.39</v>
      </c>
      <c r="G31" s="62"/>
    </row>
    <row r="32" spans="1:7" ht="12.75" x14ac:dyDescent="0.2">
      <c r="A32" s="49" t="s">
        <v>19</v>
      </c>
      <c r="B32" s="51">
        <v>552.45000000000005</v>
      </c>
      <c r="C32" s="50">
        <v>1800</v>
      </c>
      <c r="D32" s="50">
        <v>1800</v>
      </c>
      <c r="E32" s="51">
        <v>486.42</v>
      </c>
      <c r="F32" s="51">
        <v>88.05</v>
      </c>
      <c r="G32" s="52">
        <v>27.02</v>
      </c>
    </row>
    <row r="33" spans="1:7" ht="25.5" x14ac:dyDescent="0.2">
      <c r="A33" s="53" t="s">
        <v>72</v>
      </c>
      <c r="B33" s="55">
        <v>552.45000000000005</v>
      </c>
      <c r="C33" s="54">
        <v>1800</v>
      </c>
      <c r="D33" s="54">
        <v>1800</v>
      </c>
      <c r="E33" s="55">
        <v>486.42</v>
      </c>
      <c r="F33" s="55">
        <v>88.05</v>
      </c>
      <c r="G33" s="56">
        <v>27.02</v>
      </c>
    </row>
    <row r="34" spans="1:7" ht="25.5" x14ac:dyDescent="0.2">
      <c r="A34" s="57" t="s">
        <v>73</v>
      </c>
      <c r="B34" s="55">
        <v>552.45000000000005</v>
      </c>
      <c r="C34" s="55">
        <v>0</v>
      </c>
      <c r="D34" s="55">
        <v>0</v>
      </c>
      <c r="E34" s="55">
        <v>486.42</v>
      </c>
      <c r="F34" s="55">
        <v>88.05</v>
      </c>
      <c r="G34" s="56">
        <v>0</v>
      </c>
    </row>
    <row r="35" spans="1:7" ht="12" x14ac:dyDescent="0.2">
      <c r="A35" s="58" t="s">
        <v>74</v>
      </c>
      <c r="B35" s="61">
        <v>552.45000000000005</v>
      </c>
      <c r="C35" s="60"/>
      <c r="D35" s="60"/>
      <c r="E35" s="61">
        <v>486.42</v>
      </c>
      <c r="F35" s="61">
        <v>88.05</v>
      </c>
      <c r="G35" s="62"/>
    </row>
    <row r="36" spans="1:7" ht="12" x14ac:dyDescent="0.2">
      <c r="A36" s="63" t="s">
        <v>75</v>
      </c>
      <c r="B36" s="64">
        <v>2883959.47</v>
      </c>
      <c r="C36" s="64">
        <v>7198947</v>
      </c>
      <c r="D36" s="64">
        <v>7198947</v>
      </c>
      <c r="E36" s="64">
        <v>3765638.15</v>
      </c>
      <c r="F36" s="65">
        <v>130.57</v>
      </c>
      <c r="G36" s="56">
        <v>52.31</v>
      </c>
    </row>
    <row r="37" spans="1:7" ht="12.75" x14ac:dyDescent="0.2">
      <c r="A37" s="49" t="s">
        <v>20</v>
      </c>
      <c r="B37" s="50">
        <v>3243651.45</v>
      </c>
      <c r="C37" s="50">
        <v>5663268</v>
      </c>
      <c r="D37" s="50">
        <v>5663268</v>
      </c>
      <c r="E37" s="50">
        <v>3114772.09</v>
      </c>
      <c r="F37" s="51">
        <v>96.03</v>
      </c>
      <c r="G37" s="52">
        <v>55</v>
      </c>
    </row>
    <row r="38" spans="1:7" ht="12.75" x14ac:dyDescent="0.2">
      <c r="A38" s="53" t="s">
        <v>76</v>
      </c>
      <c r="B38" s="54">
        <v>2657335.34</v>
      </c>
      <c r="C38" s="54">
        <v>4552393</v>
      </c>
      <c r="D38" s="54">
        <v>4552393</v>
      </c>
      <c r="E38" s="54">
        <v>2423480.56</v>
      </c>
      <c r="F38" s="55">
        <v>91.2</v>
      </c>
      <c r="G38" s="56">
        <v>53.24</v>
      </c>
    </row>
    <row r="39" spans="1:7" ht="12.75" x14ac:dyDescent="0.2">
      <c r="A39" s="57" t="s">
        <v>77</v>
      </c>
      <c r="B39" s="54">
        <v>2232232.9900000002</v>
      </c>
      <c r="C39" s="55">
        <v>0</v>
      </c>
      <c r="D39" s="55">
        <v>0</v>
      </c>
      <c r="E39" s="54">
        <v>2027373.82</v>
      </c>
      <c r="F39" s="55">
        <v>90.82</v>
      </c>
      <c r="G39" s="56">
        <v>0</v>
      </c>
    </row>
    <row r="40" spans="1:7" ht="12" x14ac:dyDescent="0.2">
      <c r="A40" s="58" t="s">
        <v>78</v>
      </c>
      <c r="B40" s="59">
        <v>2231544.94</v>
      </c>
      <c r="C40" s="60"/>
      <c r="D40" s="60"/>
      <c r="E40" s="59">
        <v>2027373.82</v>
      </c>
      <c r="F40" s="61">
        <v>90.85</v>
      </c>
      <c r="G40" s="62"/>
    </row>
    <row r="41" spans="1:7" ht="12" x14ac:dyDescent="0.2">
      <c r="A41" s="58" t="s">
        <v>79</v>
      </c>
      <c r="B41" s="61">
        <v>688.05</v>
      </c>
      <c r="C41" s="60"/>
      <c r="D41" s="60"/>
      <c r="E41" s="60"/>
      <c r="F41" s="60"/>
      <c r="G41" s="62"/>
    </row>
    <row r="42" spans="1:7" ht="12.75" x14ac:dyDescent="0.2">
      <c r="A42" s="57" t="s">
        <v>80</v>
      </c>
      <c r="B42" s="54">
        <v>57814.73</v>
      </c>
      <c r="C42" s="55">
        <v>0</v>
      </c>
      <c r="D42" s="55">
        <v>0</v>
      </c>
      <c r="E42" s="54">
        <v>63373.64</v>
      </c>
      <c r="F42" s="55">
        <v>109.62</v>
      </c>
      <c r="G42" s="56">
        <v>0</v>
      </c>
    </row>
    <row r="43" spans="1:7" ht="12" x14ac:dyDescent="0.2">
      <c r="A43" s="58" t="s">
        <v>81</v>
      </c>
      <c r="B43" s="59">
        <v>57814.73</v>
      </c>
      <c r="C43" s="60"/>
      <c r="D43" s="60"/>
      <c r="E43" s="59">
        <v>63373.64</v>
      </c>
      <c r="F43" s="61">
        <v>109.62</v>
      </c>
      <c r="G43" s="62"/>
    </row>
    <row r="44" spans="1:7" ht="12.75" x14ac:dyDescent="0.2">
      <c r="A44" s="57" t="s">
        <v>82</v>
      </c>
      <c r="B44" s="54">
        <v>367287.62</v>
      </c>
      <c r="C44" s="55">
        <v>0</v>
      </c>
      <c r="D44" s="55">
        <v>0</v>
      </c>
      <c r="E44" s="54">
        <v>332733.09999999998</v>
      </c>
      <c r="F44" s="55">
        <v>90.59</v>
      </c>
      <c r="G44" s="56">
        <v>0</v>
      </c>
    </row>
    <row r="45" spans="1:7" ht="12" x14ac:dyDescent="0.2">
      <c r="A45" s="58" t="s">
        <v>83</v>
      </c>
      <c r="B45" s="59">
        <v>367287.62</v>
      </c>
      <c r="C45" s="60"/>
      <c r="D45" s="60"/>
      <c r="E45" s="59">
        <v>332733.09999999998</v>
      </c>
      <c r="F45" s="61">
        <v>90.59</v>
      </c>
      <c r="G45" s="62"/>
    </row>
    <row r="46" spans="1:7" ht="12.75" x14ac:dyDescent="0.2">
      <c r="A46" s="53" t="s">
        <v>84</v>
      </c>
      <c r="B46" s="54">
        <v>583574.13</v>
      </c>
      <c r="C46" s="54">
        <v>967225</v>
      </c>
      <c r="D46" s="54">
        <v>967225</v>
      </c>
      <c r="E46" s="54">
        <v>687969.38</v>
      </c>
      <c r="F46" s="55">
        <v>117.89</v>
      </c>
      <c r="G46" s="56">
        <v>71.13</v>
      </c>
    </row>
    <row r="47" spans="1:7" ht="12.75" x14ac:dyDescent="0.2">
      <c r="A47" s="57" t="s">
        <v>85</v>
      </c>
      <c r="B47" s="54">
        <v>88342.5</v>
      </c>
      <c r="C47" s="55">
        <v>0</v>
      </c>
      <c r="D47" s="55">
        <v>0</v>
      </c>
      <c r="E47" s="54">
        <v>88897.58</v>
      </c>
      <c r="F47" s="55">
        <v>100.63</v>
      </c>
      <c r="G47" s="56">
        <v>0</v>
      </c>
    </row>
    <row r="48" spans="1:7" ht="12" x14ac:dyDescent="0.2">
      <c r="A48" s="58" t="s">
        <v>86</v>
      </c>
      <c r="B48" s="59">
        <v>8086.6</v>
      </c>
      <c r="C48" s="60"/>
      <c r="D48" s="60"/>
      <c r="E48" s="59">
        <v>12742.8</v>
      </c>
      <c r="F48" s="61">
        <v>157.58000000000001</v>
      </c>
      <c r="G48" s="62"/>
    </row>
    <row r="49" spans="1:7" ht="12" x14ac:dyDescent="0.2">
      <c r="A49" s="58" t="s">
        <v>87</v>
      </c>
      <c r="B49" s="59">
        <v>77511.600000000006</v>
      </c>
      <c r="C49" s="60"/>
      <c r="D49" s="60"/>
      <c r="E49" s="59">
        <v>69365.3</v>
      </c>
      <c r="F49" s="61">
        <v>89.49</v>
      </c>
      <c r="G49" s="62"/>
    </row>
    <row r="50" spans="1:7" ht="12" x14ac:dyDescent="0.2">
      <c r="A50" s="58" t="s">
        <v>88</v>
      </c>
      <c r="B50" s="59">
        <v>2744.3</v>
      </c>
      <c r="C50" s="60"/>
      <c r="D50" s="60"/>
      <c r="E50" s="59">
        <v>6789.48</v>
      </c>
      <c r="F50" s="61">
        <v>247.4</v>
      </c>
      <c r="G50" s="62"/>
    </row>
    <row r="51" spans="1:7" ht="12.75" x14ac:dyDescent="0.2">
      <c r="A51" s="57" t="s">
        <v>89</v>
      </c>
      <c r="B51" s="54">
        <v>265860.93</v>
      </c>
      <c r="C51" s="55">
        <v>0</v>
      </c>
      <c r="D51" s="55">
        <v>0</v>
      </c>
      <c r="E51" s="54">
        <v>260788.33</v>
      </c>
      <c r="F51" s="55">
        <v>98.09</v>
      </c>
      <c r="G51" s="56">
        <v>0</v>
      </c>
    </row>
    <row r="52" spans="1:7" ht="12" x14ac:dyDescent="0.2">
      <c r="A52" s="58" t="s">
        <v>90</v>
      </c>
      <c r="B52" s="59">
        <v>72908.75</v>
      </c>
      <c r="C52" s="60"/>
      <c r="D52" s="60"/>
      <c r="E52" s="59">
        <v>62896.31</v>
      </c>
      <c r="F52" s="61">
        <v>86.27</v>
      </c>
      <c r="G52" s="62"/>
    </row>
    <row r="53" spans="1:7" ht="12" x14ac:dyDescent="0.2">
      <c r="A53" s="58" t="s">
        <v>91</v>
      </c>
      <c r="B53" s="59">
        <v>132499.07</v>
      </c>
      <c r="C53" s="60"/>
      <c r="D53" s="60"/>
      <c r="E53" s="59">
        <v>140761.4</v>
      </c>
      <c r="F53" s="61">
        <v>106.24</v>
      </c>
      <c r="G53" s="62"/>
    </row>
    <row r="54" spans="1:7" ht="12" x14ac:dyDescent="0.2">
      <c r="A54" s="58" t="s">
        <v>92</v>
      </c>
      <c r="B54" s="59">
        <v>43540.08</v>
      </c>
      <c r="C54" s="60"/>
      <c r="D54" s="60"/>
      <c r="E54" s="59">
        <v>49501.48</v>
      </c>
      <c r="F54" s="61">
        <v>113.69</v>
      </c>
      <c r="G54" s="62"/>
    </row>
    <row r="55" spans="1:7" ht="12" x14ac:dyDescent="0.2">
      <c r="A55" s="58" t="s">
        <v>93</v>
      </c>
      <c r="B55" s="59">
        <v>15651.43</v>
      </c>
      <c r="C55" s="60"/>
      <c r="D55" s="60"/>
      <c r="E55" s="59">
        <v>6424.36</v>
      </c>
      <c r="F55" s="61">
        <v>41.05</v>
      </c>
      <c r="G55" s="62"/>
    </row>
    <row r="56" spans="1:7" ht="12" x14ac:dyDescent="0.2">
      <c r="A56" s="58" t="s">
        <v>94</v>
      </c>
      <c r="B56" s="59">
        <v>1261.5999999999999</v>
      </c>
      <c r="C56" s="60"/>
      <c r="D56" s="60"/>
      <c r="E56" s="59">
        <v>1204.78</v>
      </c>
      <c r="F56" s="61">
        <v>95.5</v>
      </c>
      <c r="G56" s="62"/>
    </row>
    <row r="57" spans="1:7" ht="12.75" x14ac:dyDescent="0.2">
      <c r="A57" s="57" t="s">
        <v>95</v>
      </c>
      <c r="B57" s="54">
        <v>56947.05</v>
      </c>
      <c r="C57" s="55">
        <v>0</v>
      </c>
      <c r="D57" s="55">
        <v>0</v>
      </c>
      <c r="E57" s="54">
        <v>133132.78</v>
      </c>
      <c r="F57" s="55">
        <v>233.78</v>
      </c>
      <c r="G57" s="56">
        <v>0</v>
      </c>
    </row>
    <row r="58" spans="1:7" ht="12" x14ac:dyDescent="0.2">
      <c r="A58" s="58" t="s">
        <v>96</v>
      </c>
      <c r="B58" s="59">
        <v>6018</v>
      </c>
      <c r="C58" s="60"/>
      <c r="D58" s="60"/>
      <c r="E58" s="59">
        <v>5434.51</v>
      </c>
      <c r="F58" s="61">
        <v>90.3</v>
      </c>
      <c r="G58" s="62"/>
    </row>
    <row r="59" spans="1:7" ht="12" x14ac:dyDescent="0.2">
      <c r="A59" s="58" t="s">
        <v>97</v>
      </c>
      <c r="B59" s="59">
        <v>15106.74</v>
      </c>
      <c r="C59" s="60"/>
      <c r="D59" s="60"/>
      <c r="E59" s="59">
        <v>95795.77</v>
      </c>
      <c r="F59" s="61">
        <v>634.13</v>
      </c>
      <c r="G59" s="62"/>
    </row>
    <row r="60" spans="1:7" ht="12" x14ac:dyDescent="0.2">
      <c r="A60" s="58" t="s">
        <v>98</v>
      </c>
      <c r="B60" s="60"/>
      <c r="C60" s="60"/>
      <c r="D60" s="60"/>
      <c r="E60" s="61">
        <v>215.7</v>
      </c>
      <c r="F60" s="60"/>
      <c r="G60" s="62"/>
    </row>
    <row r="61" spans="1:7" ht="12" x14ac:dyDescent="0.2">
      <c r="A61" s="58" t="s">
        <v>99</v>
      </c>
      <c r="B61" s="59">
        <v>17914.46</v>
      </c>
      <c r="C61" s="60"/>
      <c r="D61" s="60"/>
      <c r="E61" s="59">
        <v>13794.8</v>
      </c>
      <c r="F61" s="61">
        <v>77</v>
      </c>
      <c r="G61" s="62"/>
    </row>
    <row r="62" spans="1:7" ht="12" x14ac:dyDescent="0.2">
      <c r="A62" s="58" t="s">
        <v>100</v>
      </c>
      <c r="B62" s="59">
        <v>1620.17</v>
      </c>
      <c r="C62" s="60"/>
      <c r="D62" s="60"/>
      <c r="E62" s="59">
        <v>1904.06</v>
      </c>
      <c r="F62" s="61">
        <v>117.52</v>
      </c>
      <c r="G62" s="62"/>
    </row>
    <row r="63" spans="1:7" ht="12" x14ac:dyDescent="0.2">
      <c r="A63" s="58" t="s">
        <v>101</v>
      </c>
      <c r="B63" s="59">
        <v>1590.45</v>
      </c>
      <c r="C63" s="60"/>
      <c r="D63" s="60"/>
      <c r="E63" s="59">
        <v>1533.2</v>
      </c>
      <c r="F63" s="61">
        <v>96.4</v>
      </c>
      <c r="G63" s="62"/>
    </row>
    <row r="64" spans="1:7" ht="12" x14ac:dyDescent="0.2">
      <c r="A64" s="58" t="s">
        <v>102</v>
      </c>
      <c r="B64" s="59">
        <v>11853.04</v>
      </c>
      <c r="C64" s="60"/>
      <c r="D64" s="60"/>
      <c r="E64" s="59">
        <v>13178.95</v>
      </c>
      <c r="F64" s="61">
        <v>111.19</v>
      </c>
      <c r="G64" s="62"/>
    </row>
    <row r="65" spans="1:7" ht="12" x14ac:dyDescent="0.2">
      <c r="A65" s="58" t="s">
        <v>103</v>
      </c>
      <c r="B65" s="59">
        <v>1932.28</v>
      </c>
      <c r="C65" s="60"/>
      <c r="D65" s="60"/>
      <c r="E65" s="61">
        <v>199.66</v>
      </c>
      <c r="F65" s="61">
        <v>10.33</v>
      </c>
      <c r="G65" s="62"/>
    </row>
    <row r="66" spans="1:7" ht="12" x14ac:dyDescent="0.2">
      <c r="A66" s="58" t="s">
        <v>104</v>
      </c>
      <c r="B66" s="61">
        <v>911.91</v>
      </c>
      <c r="C66" s="60"/>
      <c r="D66" s="60"/>
      <c r="E66" s="59">
        <v>1076.1300000000001</v>
      </c>
      <c r="F66" s="61">
        <v>118.01</v>
      </c>
      <c r="G66" s="62"/>
    </row>
    <row r="67" spans="1:7" ht="12.75" x14ac:dyDescent="0.2">
      <c r="A67" s="57" t="s">
        <v>105</v>
      </c>
      <c r="B67" s="54">
        <v>172423.65</v>
      </c>
      <c r="C67" s="55">
        <v>0</v>
      </c>
      <c r="D67" s="55">
        <v>0</v>
      </c>
      <c r="E67" s="54">
        <v>205150.69</v>
      </c>
      <c r="F67" s="55">
        <v>118.98</v>
      </c>
      <c r="G67" s="56">
        <v>0</v>
      </c>
    </row>
    <row r="68" spans="1:7" ht="12" x14ac:dyDescent="0.2">
      <c r="A68" s="58" t="s">
        <v>106</v>
      </c>
      <c r="B68" s="59">
        <v>2135.35</v>
      </c>
      <c r="C68" s="60"/>
      <c r="D68" s="60"/>
      <c r="E68" s="59">
        <v>1530.79</v>
      </c>
      <c r="F68" s="61">
        <v>71.69</v>
      </c>
      <c r="G68" s="62"/>
    </row>
    <row r="69" spans="1:7" ht="12" x14ac:dyDescent="0.2">
      <c r="A69" s="58" t="s">
        <v>107</v>
      </c>
      <c r="B69" s="61">
        <v>154.72</v>
      </c>
      <c r="C69" s="60"/>
      <c r="D69" s="60"/>
      <c r="E69" s="61">
        <v>67.45</v>
      </c>
      <c r="F69" s="61">
        <v>43.59</v>
      </c>
      <c r="G69" s="62"/>
    </row>
    <row r="70" spans="1:7" ht="12" x14ac:dyDescent="0.2">
      <c r="A70" s="58" t="s">
        <v>108</v>
      </c>
      <c r="B70" s="61">
        <v>142</v>
      </c>
      <c r="C70" s="60"/>
      <c r="D70" s="60"/>
      <c r="E70" s="61">
        <v>167</v>
      </c>
      <c r="F70" s="61">
        <v>117.61</v>
      </c>
      <c r="G70" s="62"/>
    </row>
    <row r="71" spans="1:7" ht="12" x14ac:dyDescent="0.2">
      <c r="A71" s="58" t="s">
        <v>109</v>
      </c>
      <c r="B71" s="59">
        <v>5391.72</v>
      </c>
      <c r="C71" s="60"/>
      <c r="D71" s="60"/>
      <c r="E71" s="61">
        <v>807.64</v>
      </c>
      <c r="F71" s="61">
        <v>14.98</v>
      </c>
      <c r="G71" s="62"/>
    </row>
    <row r="72" spans="1:7" ht="12" x14ac:dyDescent="0.2">
      <c r="A72" s="58" t="s">
        <v>110</v>
      </c>
      <c r="B72" s="59">
        <v>164599.85999999999</v>
      </c>
      <c r="C72" s="60"/>
      <c r="D72" s="60"/>
      <c r="E72" s="59">
        <v>202577.81</v>
      </c>
      <c r="F72" s="61">
        <v>123.07</v>
      </c>
      <c r="G72" s="62"/>
    </row>
    <row r="73" spans="1:7" ht="12.75" x14ac:dyDescent="0.2">
      <c r="A73" s="53" t="s">
        <v>111</v>
      </c>
      <c r="B73" s="54">
        <v>1442.72</v>
      </c>
      <c r="C73" s="54">
        <v>2150</v>
      </c>
      <c r="D73" s="54">
        <v>2150</v>
      </c>
      <c r="E73" s="54">
        <v>1329.43</v>
      </c>
      <c r="F73" s="55">
        <v>92.15</v>
      </c>
      <c r="G73" s="56">
        <v>61.83</v>
      </c>
    </row>
    <row r="74" spans="1:7" ht="12.75" x14ac:dyDescent="0.2">
      <c r="A74" s="57" t="s">
        <v>112</v>
      </c>
      <c r="B74" s="54">
        <v>1442.72</v>
      </c>
      <c r="C74" s="55">
        <v>0</v>
      </c>
      <c r="D74" s="55">
        <v>0</v>
      </c>
      <c r="E74" s="54">
        <v>1329.43</v>
      </c>
      <c r="F74" s="55">
        <v>92.15</v>
      </c>
      <c r="G74" s="56">
        <v>0</v>
      </c>
    </row>
    <row r="75" spans="1:7" ht="12" x14ac:dyDescent="0.2">
      <c r="A75" s="58" t="s">
        <v>113</v>
      </c>
      <c r="B75" s="59">
        <v>1440.67</v>
      </c>
      <c r="C75" s="60"/>
      <c r="D75" s="60"/>
      <c r="E75" s="59">
        <v>1329.43</v>
      </c>
      <c r="F75" s="61">
        <v>92.28</v>
      </c>
      <c r="G75" s="62"/>
    </row>
    <row r="76" spans="1:7" ht="12" x14ac:dyDescent="0.2">
      <c r="A76" s="58" t="s">
        <v>114</v>
      </c>
      <c r="B76" s="61">
        <v>2.0499999999999998</v>
      </c>
      <c r="C76" s="60"/>
      <c r="D76" s="60"/>
      <c r="E76" s="60"/>
      <c r="F76" s="60"/>
      <c r="G76" s="62"/>
    </row>
    <row r="77" spans="1:7" ht="25.5" x14ac:dyDescent="0.2">
      <c r="A77" s="53" t="s">
        <v>115</v>
      </c>
      <c r="B77" s="55">
        <v>0</v>
      </c>
      <c r="C77" s="54">
        <v>140000</v>
      </c>
      <c r="D77" s="54">
        <v>140000</v>
      </c>
      <c r="E77" s="54">
        <v>1992.72</v>
      </c>
      <c r="F77" s="55">
        <v>0</v>
      </c>
      <c r="G77" s="56">
        <v>1.42</v>
      </c>
    </row>
    <row r="78" spans="1:7" ht="25.5" x14ac:dyDescent="0.2">
      <c r="A78" s="57" t="s">
        <v>116</v>
      </c>
      <c r="B78" s="55">
        <v>0</v>
      </c>
      <c r="C78" s="55">
        <v>0</v>
      </c>
      <c r="D78" s="55">
        <v>0</v>
      </c>
      <c r="E78" s="54">
        <v>1992.72</v>
      </c>
      <c r="F78" s="55">
        <v>0</v>
      </c>
      <c r="G78" s="56">
        <v>0</v>
      </c>
    </row>
    <row r="79" spans="1:7" ht="12" x14ac:dyDescent="0.2">
      <c r="A79" s="58" t="s">
        <v>117</v>
      </c>
      <c r="B79" s="60"/>
      <c r="C79" s="60"/>
      <c r="D79" s="60"/>
      <c r="E79" s="59">
        <v>1992.72</v>
      </c>
      <c r="F79" s="60"/>
      <c r="G79" s="62"/>
    </row>
    <row r="80" spans="1:7" ht="12.75" x14ac:dyDescent="0.2">
      <c r="A80" s="53" t="s">
        <v>118</v>
      </c>
      <c r="B80" s="54">
        <v>1299.26</v>
      </c>
      <c r="C80" s="54">
        <v>1500</v>
      </c>
      <c r="D80" s="54">
        <v>1500</v>
      </c>
      <c r="E80" s="55">
        <v>0</v>
      </c>
      <c r="F80" s="55">
        <v>0</v>
      </c>
      <c r="G80" s="56">
        <v>0</v>
      </c>
    </row>
    <row r="81" spans="1:7" ht="12.75" x14ac:dyDescent="0.2">
      <c r="A81" s="57" t="s">
        <v>119</v>
      </c>
      <c r="B81" s="54">
        <v>1299.26</v>
      </c>
      <c r="C81" s="55">
        <v>0</v>
      </c>
      <c r="D81" s="55">
        <v>0</v>
      </c>
      <c r="E81" s="55">
        <v>0</v>
      </c>
      <c r="F81" s="55">
        <v>0</v>
      </c>
      <c r="G81" s="56">
        <v>0</v>
      </c>
    </row>
    <row r="82" spans="1:7" ht="12" x14ac:dyDescent="0.2">
      <c r="A82" s="58" t="s">
        <v>120</v>
      </c>
      <c r="B82" s="59">
        <v>1299.26</v>
      </c>
      <c r="C82" s="60"/>
      <c r="D82" s="60"/>
      <c r="E82" s="60"/>
      <c r="F82" s="60"/>
      <c r="G82" s="62"/>
    </row>
    <row r="83" spans="1:7" ht="12.75" x14ac:dyDescent="0.2">
      <c r="A83" s="49" t="s">
        <v>21</v>
      </c>
      <c r="B83" s="50">
        <v>4175.28</v>
      </c>
      <c r="C83" s="50">
        <v>1535679</v>
      </c>
      <c r="D83" s="50">
        <v>1535679</v>
      </c>
      <c r="E83" s="50">
        <v>470025.55</v>
      </c>
      <c r="F83" s="50">
        <v>11257.34</v>
      </c>
      <c r="G83" s="52">
        <v>30.61</v>
      </c>
    </row>
    <row r="84" spans="1:7" ht="25.5" x14ac:dyDescent="0.2">
      <c r="A84" s="53" t="s">
        <v>121</v>
      </c>
      <c r="B84" s="55">
        <v>0</v>
      </c>
      <c r="C84" s="55">
        <v>0</v>
      </c>
      <c r="D84" s="55">
        <v>0</v>
      </c>
      <c r="E84" s="55">
        <v>855</v>
      </c>
      <c r="F84" s="55">
        <v>0</v>
      </c>
      <c r="G84" s="56">
        <v>0</v>
      </c>
    </row>
    <row r="85" spans="1:7" ht="12.75" x14ac:dyDescent="0.2">
      <c r="A85" s="57" t="s">
        <v>122</v>
      </c>
      <c r="B85" s="55">
        <v>0</v>
      </c>
      <c r="C85" s="55">
        <v>0</v>
      </c>
      <c r="D85" s="55">
        <v>0</v>
      </c>
      <c r="E85" s="55">
        <v>855</v>
      </c>
      <c r="F85" s="55">
        <v>0</v>
      </c>
      <c r="G85" s="56">
        <v>0</v>
      </c>
    </row>
    <row r="86" spans="1:7" ht="12" x14ac:dyDescent="0.2">
      <c r="A86" s="58" t="s">
        <v>123</v>
      </c>
      <c r="B86" s="60"/>
      <c r="C86" s="60"/>
      <c r="D86" s="60"/>
      <c r="E86" s="61">
        <v>855</v>
      </c>
      <c r="F86" s="60"/>
      <c r="G86" s="62"/>
    </row>
    <row r="87" spans="1:7" ht="25.5" x14ac:dyDescent="0.2">
      <c r="A87" s="53" t="s">
        <v>124</v>
      </c>
      <c r="B87" s="54">
        <v>1675.28</v>
      </c>
      <c r="C87" s="54">
        <v>384974</v>
      </c>
      <c r="D87" s="54">
        <v>384974</v>
      </c>
      <c r="E87" s="54">
        <v>26035.53</v>
      </c>
      <c r="F87" s="54">
        <v>1554.1</v>
      </c>
      <c r="G87" s="56">
        <v>6.76</v>
      </c>
    </row>
    <row r="88" spans="1:7" ht="12.75" x14ac:dyDescent="0.2">
      <c r="A88" s="57" t="s">
        <v>125</v>
      </c>
      <c r="B88" s="54">
        <v>1318.65</v>
      </c>
      <c r="C88" s="55">
        <v>0</v>
      </c>
      <c r="D88" s="55">
        <v>0</v>
      </c>
      <c r="E88" s="54">
        <v>25617.03</v>
      </c>
      <c r="F88" s="54">
        <v>1942.67</v>
      </c>
      <c r="G88" s="56">
        <v>0</v>
      </c>
    </row>
    <row r="89" spans="1:7" ht="12" x14ac:dyDescent="0.2">
      <c r="A89" s="58" t="s">
        <v>126</v>
      </c>
      <c r="B89" s="59">
        <v>1318.65</v>
      </c>
      <c r="C89" s="60"/>
      <c r="D89" s="60"/>
      <c r="E89" s="59">
        <v>25617.03</v>
      </c>
      <c r="F89" s="59">
        <v>1942.67</v>
      </c>
      <c r="G89" s="62"/>
    </row>
    <row r="90" spans="1:7" ht="25.5" x14ac:dyDescent="0.2">
      <c r="A90" s="57" t="s">
        <v>127</v>
      </c>
      <c r="B90" s="55">
        <v>356.63</v>
      </c>
      <c r="C90" s="55">
        <v>0</v>
      </c>
      <c r="D90" s="55">
        <v>0</v>
      </c>
      <c r="E90" s="55">
        <v>418.5</v>
      </c>
      <c r="F90" s="55">
        <v>117.35</v>
      </c>
      <c r="G90" s="56">
        <v>0</v>
      </c>
    </row>
    <row r="91" spans="1:7" ht="12" x14ac:dyDescent="0.2">
      <c r="A91" s="58" t="s">
        <v>128</v>
      </c>
      <c r="B91" s="61">
        <v>356.63</v>
      </c>
      <c r="C91" s="60"/>
      <c r="D91" s="60"/>
      <c r="E91" s="61">
        <v>418.5</v>
      </c>
      <c r="F91" s="61">
        <v>117.35</v>
      </c>
      <c r="G91" s="62"/>
    </row>
    <row r="92" spans="1:7" ht="25.5" x14ac:dyDescent="0.2">
      <c r="A92" s="53" t="s">
        <v>129</v>
      </c>
      <c r="B92" s="54">
        <v>2500</v>
      </c>
      <c r="C92" s="54">
        <v>1150705</v>
      </c>
      <c r="D92" s="54">
        <v>1150705</v>
      </c>
      <c r="E92" s="54">
        <v>443135.02</v>
      </c>
      <c r="F92" s="54">
        <v>17725.400000000001</v>
      </c>
      <c r="G92" s="56">
        <v>38.51</v>
      </c>
    </row>
    <row r="93" spans="1:7" ht="25.5" x14ac:dyDescent="0.2">
      <c r="A93" s="57" t="s">
        <v>130</v>
      </c>
      <c r="B93" s="54">
        <v>2500</v>
      </c>
      <c r="C93" s="55">
        <v>0</v>
      </c>
      <c r="D93" s="55">
        <v>0</v>
      </c>
      <c r="E93" s="54">
        <v>443135.02</v>
      </c>
      <c r="F93" s="54">
        <v>17725.400000000001</v>
      </c>
      <c r="G93" s="56">
        <v>0</v>
      </c>
    </row>
    <row r="94" spans="1:7" ht="12" x14ac:dyDescent="0.2">
      <c r="A94" s="58" t="s">
        <v>131</v>
      </c>
      <c r="B94" s="59">
        <v>2500</v>
      </c>
      <c r="C94" s="60"/>
      <c r="D94" s="60"/>
      <c r="E94" s="59">
        <v>443135.02</v>
      </c>
      <c r="F94" s="59">
        <v>17725.400000000001</v>
      </c>
      <c r="G94" s="62"/>
    </row>
    <row r="95" spans="1:7" ht="12" x14ac:dyDescent="0.2">
      <c r="A95" s="63" t="s">
        <v>132</v>
      </c>
      <c r="B95" s="64">
        <v>3247826.73</v>
      </c>
      <c r="C95" s="64">
        <v>7198947</v>
      </c>
      <c r="D95" s="64">
        <v>7198947</v>
      </c>
      <c r="E95" s="64">
        <v>3584797.64</v>
      </c>
      <c r="F95" s="65">
        <v>110.38</v>
      </c>
      <c r="G95" s="56">
        <v>49.8</v>
      </c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A05E5-75B9-4C7E-9BBD-FB5779D34C9C}">
  <dimension ref="A1:G39"/>
  <sheetViews>
    <sheetView workbookViewId="0">
      <selection sqref="A1:XFD1048576"/>
    </sheetView>
  </sheetViews>
  <sheetFormatPr defaultRowHeight="11.25" x14ac:dyDescent="0.15"/>
  <cols>
    <col min="1" max="2" width="46" style="46" customWidth="1"/>
    <col min="3" max="3" width="34" style="46" customWidth="1"/>
    <col min="4" max="4" width="33.140625" style="46" customWidth="1"/>
    <col min="5" max="5" width="46" style="46" customWidth="1"/>
    <col min="6" max="6" width="29.7109375" style="46" customWidth="1"/>
    <col min="7" max="7" width="30.140625" style="46" customWidth="1"/>
    <col min="8" max="16384" width="9.140625" style="46"/>
  </cols>
  <sheetData>
    <row r="1" spans="1:7" s="1" customFormat="1" ht="15" x14ac:dyDescent="0.2">
      <c r="A1" s="101" t="s">
        <v>133</v>
      </c>
      <c r="B1" s="102"/>
      <c r="C1" s="102"/>
      <c r="D1" s="102"/>
      <c r="E1" s="102"/>
      <c r="F1" s="102"/>
      <c r="G1" s="102"/>
    </row>
    <row r="2" spans="1:7" s="1" customFormat="1" ht="15.75" thickBot="1" x14ac:dyDescent="0.25">
      <c r="A2" s="66"/>
      <c r="B2" s="66"/>
      <c r="C2" s="66"/>
      <c r="D2" s="66"/>
      <c r="E2" s="66"/>
      <c r="F2" s="66"/>
      <c r="G2" s="66"/>
    </row>
    <row r="3" spans="1:7" ht="13.5" thickBot="1" x14ac:dyDescent="0.2">
      <c r="A3" s="45" t="s">
        <v>42</v>
      </c>
      <c r="B3" s="45" t="s">
        <v>43</v>
      </c>
      <c r="C3" s="45" t="s">
        <v>44</v>
      </c>
      <c r="D3" s="45" t="s">
        <v>45</v>
      </c>
      <c r="E3" s="45" t="s">
        <v>46</v>
      </c>
      <c r="F3" s="45" t="s">
        <v>47</v>
      </c>
      <c r="G3" s="45" t="s">
        <v>48</v>
      </c>
    </row>
    <row r="4" spans="1:7" ht="12.75" x14ac:dyDescent="0.2">
      <c r="A4" s="47" t="s">
        <v>17</v>
      </c>
      <c r="B4" s="47"/>
      <c r="C4" s="47"/>
      <c r="D4" s="47"/>
      <c r="E4" s="47"/>
      <c r="F4" s="47"/>
      <c r="G4" s="48"/>
    </row>
    <row r="5" spans="1:7" ht="12.75" x14ac:dyDescent="0.2">
      <c r="A5" s="67" t="s">
        <v>134</v>
      </c>
      <c r="B5" s="68">
        <v>59851.98</v>
      </c>
      <c r="C5" s="68">
        <v>223358</v>
      </c>
      <c r="D5" s="68">
        <v>223358</v>
      </c>
      <c r="E5" s="68">
        <v>56796.639999999999</v>
      </c>
      <c r="F5" s="69">
        <v>94.9</v>
      </c>
      <c r="G5" s="56">
        <v>25.43</v>
      </c>
    </row>
    <row r="6" spans="1:7" ht="12.75" x14ac:dyDescent="0.2">
      <c r="A6" s="70" t="s">
        <v>135</v>
      </c>
      <c r="B6" s="68">
        <v>59851.98</v>
      </c>
      <c r="C6" s="68">
        <v>223358</v>
      </c>
      <c r="D6" s="68">
        <v>223358</v>
      </c>
      <c r="E6" s="68">
        <v>56796.639999999999</v>
      </c>
      <c r="F6" s="69">
        <v>94.9</v>
      </c>
      <c r="G6" s="56">
        <v>25.43</v>
      </c>
    </row>
    <row r="7" spans="1:7" ht="12.75" x14ac:dyDescent="0.2">
      <c r="A7" s="67" t="s">
        <v>136</v>
      </c>
      <c r="B7" s="68">
        <v>14264.95</v>
      </c>
      <c r="C7" s="68">
        <v>21000</v>
      </c>
      <c r="D7" s="68">
        <v>21000</v>
      </c>
      <c r="E7" s="68">
        <v>7902.03</v>
      </c>
      <c r="F7" s="69">
        <v>55.39</v>
      </c>
      <c r="G7" s="56">
        <v>37.630000000000003</v>
      </c>
    </row>
    <row r="8" spans="1:7" ht="12.75" x14ac:dyDescent="0.2">
      <c r="A8" s="70" t="s">
        <v>137</v>
      </c>
      <c r="B8" s="68">
        <v>14264.95</v>
      </c>
      <c r="C8" s="68">
        <v>21000</v>
      </c>
      <c r="D8" s="68">
        <v>21000</v>
      </c>
      <c r="E8" s="68">
        <v>7902.03</v>
      </c>
      <c r="F8" s="69">
        <v>55.39</v>
      </c>
      <c r="G8" s="56">
        <v>37.630000000000003</v>
      </c>
    </row>
    <row r="9" spans="1:7" ht="12.75" x14ac:dyDescent="0.2">
      <c r="A9" s="67" t="s">
        <v>138</v>
      </c>
      <c r="B9" s="68">
        <v>190182.52</v>
      </c>
      <c r="C9" s="68">
        <v>279885</v>
      </c>
      <c r="D9" s="68">
        <v>279885</v>
      </c>
      <c r="E9" s="68">
        <v>310745.40999999997</v>
      </c>
      <c r="F9" s="69">
        <v>163.38999999999999</v>
      </c>
      <c r="G9" s="56">
        <v>111.03</v>
      </c>
    </row>
    <row r="10" spans="1:7" ht="12.75" x14ac:dyDescent="0.2">
      <c r="A10" s="70" t="s">
        <v>139</v>
      </c>
      <c r="B10" s="68">
        <v>39594.230000000003</v>
      </c>
      <c r="C10" s="68">
        <v>45000</v>
      </c>
      <c r="D10" s="68">
        <v>45000</v>
      </c>
      <c r="E10" s="68">
        <v>51365.599999999999</v>
      </c>
      <c r="F10" s="69">
        <v>129.72999999999999</v>
      </c>
      <c r="G10" s="56">
        <v>114.15</v>
      </c>
    </row>
    <row r="11" spans="1:7" ht="12.75" x14ac:dyDescent="0.2">
      <c r="A11" s="70" t="s">
        <v>140</v>
      </c>
      <c r="B11" s="68">
        <v>150588.29</v>
      </c>
      <c r="C11" s="68">
        <v>234885</v>
      </c>
      <c r="D11" s="68">
        <v>234885</v>
      </c>
      <c r="E11" s="68">
        <v>259379.81</v>
      </c>
      <c r="F11" s="69">
        <v>172.24</v>
      </c>
      <c r="G11" s="56">
        <v>110.43</v>
      </c>
    </row>
    <row r="12" spans="1:7" ht="12.75" x14ac:dyDescent="0.2">
      <c r="A12" s="67" t="s">
        <v>141</v>
      </c>
      <c r="B12" s="68">
        <v>2619107.5699999998</v>
      </c>
      <c r="C12" s="68">
        <v>6671504</v>
      </c>
      <c r="D12" s="68">
        <v>6671504</v>
      </c>
      <c r="E12" s="68">
        <v>3389707.65</v>
      </c>
      <c r="F12" s="69">
        <v>129.41999999999999</v>
      </c>
      <c r="G12" s="56">
        <v>50.81</v>
      </c>
    </row>
    <row r="13" spans="1:7" ht="12.75" x14ac:dyDescent="0.2">
      <c r="A13" s="70" t="s">
        <v>142</v>
      </c>
      <c r="B13" s="67"/>
      <c r="C13" s="68">
        <v>92120</v>
      </c>
      <c r="D13" s="68">
        <v>92120</v>
      </c>
      <c r="E13" s="68">
        <v>21314.55</v>
      </c>
      <c r="F13" s="67"/>
      <c r="G13" s="56">
        <v>23.14</v>
      </c>
    </row>
    <row r="14" spans="1:7" ht="12.75" x14ac:dyDescent="0.2">
      <c r="A14" s="70" t="s">
        <v>143</v>
      </c>
      <c r="B14" s="68">
        <v>71208.78</v>
      </c>
      <c r="C14" s="68">
        <v>50000</v>
      </c>
      <c r="D14" s="68">
        <v>50000</v>
      </c>
      <c r="E14" s="68">
        <v>37265.980000000003</v>
      </c>
      <c r="F14" s="69">
        <v>52.33</v>
      </c>
      <c r="G14" s="56">
        <v>74.53</v>
      </c>
    </row>
    <row r="15" spans="1:7" ht="12.75" x14ac:dyDescent="0.2">
      <c r="A15" s="70" t="s">
        <v>144</v>
      </c>
      <c r="B15" s="68">
        <v>2547898.79</v>
      </c>
      <c r="C15" s="68">
        <v>5723108</v>
      </c>
      <c r="D15" s="68">
        <v>5723108</v>
      </c>
      <c r="E15" s="68">
        <v>3161137.69</v>
      </c>
      <c r="F15" s="69">
        <v>124.07</v>
      </c>
      <c r="G15" s="56">
        <v>55.23</v>
      </c>
    </row>
    <row r="16" spans="1:7" ht="12.75" x14ac:dyDescent="0.2">
      <c r="A16" s="70" t="s">
        <v>145</v>
      </c>
      <c r="B16" s="67"/>
      <c r="C16" s="67"/>
      <c r="D16" s="67"/>
      <c r="E16" s="68">
        <v>6356.91</v>
      </c>
      <c r="F16" s="67"/>
      <c r="G16" s="62"/>
    </row>
    <row r="17" spans="1:7" ht="12.75" x14ac:dyDescent="0.2">
      <c r="A17" s="70" t="s">
        <v>146</v>
      </c>
      <c r="B17" s="67"/>
      <c r="C17" s="68">
        <v>806276</v>
      </c>
      <c r="D17" s="68">
        <v>806276</v>
      </c>
      <c r="E17" s="68">
        <v>163632.51999999999</v>
      </c>
      <c r="F17" s="67"/>
      <c r="G17" s="56">
        <v>20.29</v>
      </c>
    </row>
    <row r="18" spans="1:7" ht="12.75" x14ac:dyDescent="0.2">
      <c r="A18" s="67" t="s">
        <v>147</v>
      </c>
      <c r="B18" s="67"/>
      <c r="C18" s="68">
        <v>1400</v>
      </c>
      <c r="D18" s="68">
        <v>1400</v>
      </c>
      <c r="E18" s="67"/>
      <c r="F18" s="67"/>
      <c r="G18" s="62"/>
    </row>
    <row r="19" spans="1:7" ht="12.75" x14ac:dyDescent="0.2">
      <c r="A19" s="70" t="s">
        <v>148</v>
      </c>
      <c r="B19" s="67"/>
      <c r="C19" s="68">
        <v>1400</v>
      </c>
      <c r="D19" s="68">
        <v>1400</v>
      </c>
      <c r="E19" s="67"/>
      <c r="F19" s="67"/>
      <c r="G19" s="62"/>
    </row>
    <row r="20" spans="1:7" ht="38.25" x14ac:dyDescent="0.2">
      <c r="A20" s="67" t="s">
        <v>149</v>
      </c>
      <c r="B20" s="69">
        <v>552.45000000000005</v>
      </c>
      <c r="C20" s="68">
        <v>1800</v>
      </c>
      <c r="D20" s="68">
        <v>1800</v>
      </c>
      <c r="E20" s="69">
        <v>486.42</v>
      </c>
      <c r="F20" s="69">
        <v>88.05</v>
      </c>
      <c r="G20" s="56">
        <v>27.02</v>
      </c>
    </row>
    <row r="21" spans="1:7" ht="38.25" x14ac:dyDescent="0.2">
      <c r="A21" s="70" t="s">
        <v>150</v>
      </c>
      <c r="B21" s="69">
        <v>552.45000000000005</v>
      </c>
      <c r="C21" s="68">
        <v>1800</v>
      </c>
      <c r="D21" s="68">
        <v>1800</v>
      </c>
      <c r="E21" s="69">
        <v>486.42</v>
      </c>
      <c r="F21" s="69">
        <v>88.05</v>
      </c>
      <c r="G21" s="56">
        <v>27.02</v>
      </c>
    </row>
    <row r="22" spans="1:7" ht="12" x14ac:dyDescent="0.2">
      <c r="A22" s="63" t="s">
        <v>75</v>
      </c>
      <c r="B22" s="64">
        <v>2883959.47</v>
      </c>
      <c r="C22" s="64">
        <v>7198947</v>
      </c>
      <c r="D22" s="64">
        <v>7198947</v>
      </c>
      <c r="E22" s="64">
        <v>3765638.15</v>
      </c>
      <c r="F22" s="65">
        <v>130.57</v>
      </c>
      <c r="G22" s="56">
        <v>52.31</v>
      </c>
    </row>
    <row r="23" spans="1:7" ht="12.75" x14ac:dyDescent="0.2">
      <c r="A23" s="70" t="s">
        <v>151</v>
      </c>
      <c r="B23" s="68">
        <v>59477.64</v>
      </c>
      <c r="C23" s="68">
        <v>223358</v>
      </c>
      <c r="D23" s="68">
        <v>223358</v>
      </c>
      <c r="E23" s="68">
        <v>56168.31</v>
      </c>
      <c r="F23" s="69">
        <v>94.44</v>
      </c>
      <c r="G23" s="56">
        <v>25.15</v>
      </c>
    </row>
    <row r="24" spans="1:7" ht="12.75" x14ac:dyDescent="0.2">
      <c r="A24" s="70" t="s">
        <v>135</v>
      </c>
      <c r="B24" s="68">
        <v>59477.64</v>
      </c>
      <c r="C24" s="68">
        <v>223358</v>
      </c>
      <c r="D24" s="68">
        <v>223358</v>
      </c>
      <c r="E24" s="68">
        <v>56168.31</v>
      </c>
      <c r="F24" s="69">
        <v>94.44</v>
      </c>
      <c r="G24" s="56">
        <v>25.15</v>
      </c>
    </row>
    <row r="25" spans="1:7" ht="12.75" x14ac:dyDescent="0.2">
      <c r="A25" s="70" t="s">
        <v>152</v>
      </c>
      <c r="B25" s="68">
        <v>12120.59</v>
      </c>
      <c r="C25" s="68">
        <v>21000</v>
      </c>
      <c r="D25" s="68">
        <v>21000</v>
      </c>
      <c r="E25" s="68">
        <v>4504.75</v>
      </c>
      <c r="F25" s="69">
        <v>37.17</v>
      </c>
      <c r="G25" s="56">
        <v>21.45</v>
      </c>
    </row>
    <row r="26" spans="1:7" ht="12.75" x14ac:dyDescent="0.2">
      <c r="A26" s="70" t="s">
        <v>137</v>
      </c>
      <c r="B26" s="68">
        <v>12120.59</v>
      </c>
      <c r="C26" s="68">
        <v>21000</v>
      </c>
      <c r="D26" s="68">
        <v>21000</v>
      </c>
      <c r="E26" s="68">
        <v>4504.75</v>
      </c>
      <c r="F26" s="69">
        <v>37.17</v>
      </c>
      <c r="G26" s="56">
        <v>21.45</v>
      </c>
    </row>
    <row r="27" spans="1:7" ht="12.75" x14ac:dyDescent="0.2">
      <c r="A27" s="70" t="s">
        <v>153</v>
      </c>
      <c r="B27" s="68">
        <v>168717.4</v>
      </c>
      <c r="C27" s="68">
        <v>279885</v>
      </c>
      <c r="D27" s="68">
        <v>279885</v>
      </c>
      <c r="E27" s="68">
        <v>284007.74</v>
      </c>
      <c r="F27" s="69">
        <v>168.33</v>
      </c>
      <c r="G27" s="56">
        <v>101.47</v>
      </c>
    </row>
    <row r="28" spans="1:7" ht="12.75" x14ac:dyDescent="0.2">
      <c r="A28" s="70" t="s">
        <v>139</v>
      </c>
      <c r="B28" s="68">
        <v>33688.86</v>
      </c>
      <c r="C28" s="68">
        <v>45000</v>
      </c>
      <c r="D28" s="68">
        <v>45000</v>
      </c>
      <c r="E28" s="68">
        <v>50428.59</v>
      </c>
      <c r="F28" s="69">
        <v>149.69</v>
      </c>
      <c r="G28" s="56">
        <v>112.06</v>
      </c>
    </row>
    <row r="29" spans="1:7" ht="12.75" x14ac:dyDescent="0.2">
      <c r="A29" s="70" t="s">
        <v>140</v>
      </c>
      <c r="B29" s="68">
        <v>135028.54</v>
      </c>
      <c r="C29" s="68">
        <v>234885</v>
      </c>
      <c r="D29" s="68">
        <v>234885</v>
      </c>
      <c r="E29" s="68">
        <v>233579.15</v>
      </c>
      <c r="F29" s="69">
        <v>172.99</v>
      </c>
      <c r="G29" s="56">
        <v>99.44</v>
      </c>
    </row>
    <row r="30" spans="1:7" ht="12.75" x14ac:dyDescent="0.2">
      <c r="A30" s="70" t="s">
        <v>154</v>
      </c>
      <c r="B30" s="68">
        <v>3007511.1</v>
      </c>
      <c r="C30" s="68">
        <v>6671504</v>
      </c>
      <c r="D30" s="68">
        <v>6671504</v>
      </c>
      <c r="E30" s="68">
        <v>3240116.84</v>
      </c>
      <c r="F30" s="69">
        <v>107.73</v>
      </c>
      <c r="G30" s="56">
        <v>48.57</v>
      </c>
    </row>
    <row r="31" spans="1:7" ht="12.75" x14ac:dyDescent="0.2">
      <c r="A31" s="70" t="s">
        <v>142</v>
      </c>
      <c r="B31" s="67"/>
      <c r="C31" s="68">
        <v>92120</v>
      </c>
      <c r="D31" s="68">
        <v>92120</v>
      </c>
      <c r="E31" s="68">
        <v>30431.599999999999</v>
      </c>
      <c r="F31" s="67"/>
      <c r="G31" s="56">
        <v>33.03</v>
      </c>
    </row>
    <row r="32" spans="1:7" ht="12.75" x14ac:dyDescent="0.2">
      <c r="A32" s="70" t="s">
        <v>143</v>
      </c>
      <c r="B32" s="68">
        <v>79221.13</v>
      </c>
      <c r="C32" s="68">
        <v>50000</v>
      </c>
      <c r="D32" s="68">
        <v>50000</v>
      </c>
      <c r="E32" s="68">
        <v>34385.32</v>
      </c>
      <c r="F32" s="69">
        <v>43.4</v>
      </c>
      <c r="G32" s="56">
        <v>68.77</v>
      </c>
    </row>
    <row r="33" spans="1:7" ht="12.75" x14ac:dyDescent="0.2">
      <c r="A33" s="70" t="s">
        <v>144</v>
      </c>
      <c r="B33" s="68">
        <v>2928289.97</v>
      </c>
      <c r="C33" s="68">
        <v>5723108</v>
      </c>
      <c r="D33" s="68">
        <v>5723108</v>
      </c>
      <c r="E33" s="68">
        <v>3011667.4</v>
      </c>
      <c r="F33" s="69">
        <v>102.85</v>
      </c>
      <c r="G33" s="56">
        <v>52.62</v>
      </c>
    </row>
    <row r="34" spans="1:7" ht="12.75" x14ac:dyDescent="0.2">
      <c r="A34" s="70" t="s">
        <v>146</v>
      </c>
      <c r="B34" s="67"/>
      <c r="C34" s="68">
        <v>806276</v>
      </c>
      <c r="D34" s="68">
        <v>806276</v>
      </c>
      <c r="E34" s="68">
        <v>163632.51999999999</v>
      </c>
      <c r="F34" s="67"/>
      <c r="G34" s="56">
        <v>20.29</v>
      </c>
    </row>
    <row r="35" spans="1:7" ht="12.75" x14ac:dyDescent="0.2">
      <c r="A35" s="70" t="s">
        <v>155</v>
      </c>
      <c r="B35" s="67"/>
      <c r="C35" s="68">
        <v>1400</v>
      </c>
      <c r="D35" s="68">
        <v>1400</v>
      </c>
      <c r="E35" s="67"/>
      <c r="F35" s="67"/>
      <c r="G35" s="62"/>
    </row>
    <row r="36" spans="1:7" ht="12.75" x14ac:dyDescent="0.2">
      <c r="A36" s="70" t="s">
        <v>148</v>
      </c>
      <c r="B36" s="67"/>
      <c r="C36" s="68">
        <v>1400</v>
      </c>
      <c r="D36" s="68">
        <v>1400</v>
      </c>
      <c r="E36" s="67"/>
      <c r="F36" s="67"/>
      <c r="G36" s="62"/>
    </row>
    <row r="37" spans="1:7" ht="38.25" x14ac:dyDescent="0.2">
      <c r="A37" s="70" t="s">
        <v>156</v>
      </c>
      <c r="B37" s="67"/>
      <c r="C37" s="68">
        <v>1800</v>
      </c>
      <c r="D37" s="68">
        <v>1800</v>
      </c>
      <c r="E37" s="67"/>
      <c r="F37" s="67"/>
      <c r="G37" s="62"/>
    </row>
    <row r="38" spans="1:7" ht="38.25" x14ac:dyDescent="0.2">
      <c r="A38" s="70" t="s">
        <v>150</v>
      </c>
      <c r="B38" s="67"/>
      <c r="C38" s="68">
        <v>1800</v>
      </c>
      <c r="D38" s="68">
        <v>1800</v>
      </c>
      <c r="E38" s="67"/>
      <c r="F38" s="67"/>
      <c r="G38" s="62"/>
    </row>
    <row r="39" spans="1:7" ht="12" x14ac:dyDescent="0.2">
      <c r="A39" s="63" t="s">
        <v>132</v>
      </c>
      <c r="B39" s="64">
        <v>3247826.73</v>
      </c>
      <c r="C39" s="64">
        <v>7198947</v>
      </c>
      <c r="D39" s="64">
        <v>7198947</v>
      </c>
      <c r="E39" s="64">
        <v>3584797.64</v>
      </c>
      <c r="F39" s="65">
        <v>110.38</v>
      </c>
      <c r="G39" s="56">
        <v>49.8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8DAA0-E4D2-449B-A379-CD2401422056}">
  <dimension ref="A1:G10"/>
  <sheetViews>
    <sheetView workbookViewId="0">
      <selection activeCell="B27" sqref="B27"/>
    </sheetView>
  </sheetViews>
  <sheetFormatPr defaultRowHeight="11.25" x14ac:dyDescent="0.15"/>
  <cols>
    <col min="1" max="2" width="46" style="46" customWidth="1"/>
    <col min="3" max="3" width="34" style="46" customWidth="1"/>
    <col min="4" max="4" width="33.140625" style="46" customWidth="1"/>
    <col min="5" max="5" width="46" style="46" customWidth="1"/>
    <col min="6" max="6" width="29.7109375" style="46" customWidth="1"/>
    <col min="7" max="7" width="30.140625" style="46" customWidth="1"/>
    <col min="8" max="16384" width="9.140625" style="46"/>
  </cols>
  <sheetData>
    <row r="1" spans="1:7" s="1" customFormat="1" ht="15" x14ac:dyDescent="0.2">
      <c r="A1" s="99" t="s">
        <v>157</v>
      </c>
      <c r="B1" s="99"/>
      <c r="C1" s="99"/>
      <c r="D1" s="99"/>
      <c r="E1" s="99"/>
      <c r="F1" s="99"/>
      <c r="G1" s="99"/>
    </row>
    <row r="2" spans="1:7" s="1" customFormat="1" ht="12" thickBot="1" x14ac:dyDescent="0.2"/>
    <row r="3" spans="1:7" ht="13.5" thickBot="1" x14ac:dyDescent="0.2">
      <c r="A3" s="45" t="s">
        <v>42</v>
      </c>
      <c r="B3" s="45" t="s">
        <v>43</v>
      </c>
      <c r="C3" s="45" t="s">
        <v>44</v>
      </c>
      <c r="D3" s="45" t="s">
        <v>45</v>
      </c>
      <c r="E3" s="45" t="s">
        <v>46</v>
      </c>
      <c r="F3" s="45" t="s">
        <v>47</v>
      </c>
      <c r="G3" s="45" t="s">
        <v>48</v>
      </c>
    </row>
    <row r="4" spans="1:7" ht="12.75" x14ac:dyDescent="0.2">
      <c r="A4" s="47" t="s">
        <v>17</v>
      </c>
      <c r="B4" s="47"/>
      <c r="C4" s="47"/>
      <c r="D4" s="47"/>
      <c r="E4" s="47"/>
      <c r="F4" s="47"/>
      <c r="G4" s="48"/>
    </row>
    <row r="5" spans="1:7" ht="12" x14ac:dyDescent="0.2">
      <c r="A5" s="71" t="s">
        <v>158</v>
      </c>
      <c r="B5" s="64">
        <v>3247826.73</v>
      </c>
      <c r="C5" s="64">
        <v>7198947</v>
      </c>
      <c r="D5" s="64">
        <v>7198947</v>
      </c>
      <c r="E5" s="64">
        <v>3584797.64</v>
      </c>
      <c r="F5" s="65">
        <v>110.38</v>
      </c>
      <c r="G5" s="56">
        <v>49.8</v>
      </c>
    </row>
    <row r="6" spans="1:7" ht="12.75" x14ac:dyDescent="0.2">
      <c r="A6" s="72" t="s">
        <v>159</v>
      </c>
      <c r="B6" s="68">
        <v>3246527.47</v>
      </c>
      <c r="C6" s="68">
        <v>7147139</v>
      </c>
      <c r="D6" s="68">
        <v>7147139</v>
      </c>
      <c r="E6" s="68">
        <v>3550412.32</v>
      </c>
      <c r="F6" s="69">
        <v>109.36</v>
      </c>
      <c r="G6" s="56">
        <v>49.68</v>
      </c>
    </row>
    <row r="7" spans="1:7" ht="25.5" x14ac:dyDescent="0.2">
      <c r="A7" s="72" t="s">
        <v>160</v>
      </c>
      <c r="B7" s="67"/>
      <c r="C7" s="69">
        <v>308</v>
      </c>
      <c r="D7" s="69">
        <v>308</v>
      </c>
      <c r="E7" s="67"/>
      <c r="F7" s="67"/>
      <c r="G7" s="62"/>
    </row>
    <row r="8" spans="1:7" ht="12.75" x14ac:dyDescent="0.2">
      <c r="A8" s="72" t="s">
        <v>161</v>
      </c>
      <c r="B8" s="67"/>
      <c r="C8" s="68">
        <v>50000</v>
      </c>
      <c r="D8" s="68">
        <v>50000</v>
      </c>
      <c r="E8" s="68">
        <v>34385.32</v>
      </c>
      <c r="F8" s="67"/>
      <c r="G8" s="56">
        <v>68.77</v>
      </c>
    </row>
    <row r="9" spans="1:7" ht="25.5" x14ac:dyDescent="0.2">
      <c r="A9" s="72" t="s">
        <v>162</v>
      </c>
      <c r="B9" s="68">
        <v>1299.26</v>
      </c>
      <c r="C9" s="68">
        <v>1500</v>
      </c>
      <c r="D9" s="68">
        <v>1500</v>
      </c>
      <c r="E9" s="67"/>
      <c r="F9" s="67"/>
      <c r="G9" s="62"/>
    </row>
    <row r="10" spans="1:7" ht="12" x14ac:dyDescent="0.2">
      <c r="A10" s="63" t="s">
        <v>132</v>
      </c>
      <c r="B10" s="64">
        <v>3247826.73</v>
      </c>
      <c r="C10" s="64">
        <v>7198947</v>
      </c>
      <c r="D10" s="64">
        <v>7198947</v>
      </c>
      <c r="E10" s="64">
        <v>3584797.64</v>
      </c>
      <c r="F10" s="65">
        <v>110.38</v>
      </c>
      <c r="G10" s="56">
        <v>49.8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FF88-69B1-4DFF-93A2-61AE496AB381}">
  <dimension ref="A1:G6"/>
  <sheetViews>
    <sheetView workbookViewId="0">
      <selection sqref="A1:XFD1048576"/>
    </sheetView>
  </sheetViews>
  <sheetFormatPr defaultRowHeight="11.25" x14ac:dyDescent="0.15"/>
  <cols>
    <col min="1" max="1" width="16.7109375" style="46" customWidth="1"/>
    <col min="2" max="2" width="52.7109375" style="46" customWidth="1"/>
    <col min="3" max="3" width="39" style="46" customWidth="1"/>
    <col min="4" max="4" width="37.85546875" style="46" customWidth="1"/>
    <col min="5" max="5" width="52.7109375" style="46" customWidth="1"/>
    <col min="6" max="6" width="34" style="46" customWidth="1"/>
    <col min="7" max="7" width="34.42578125" style="46" customWidth="1"/>
    <col min="8" max="16384" width="9.140625" style="46"/>
  </cols>
  <sheetData>
    <row r="1" spans="1:7" s="1" customFormat="1" ht="15" x14ac:dyDescent="0.2">
      <c r="A1" s="99" t="s">
        <v>23</v>
      </c>
      <c r="B1" s="99"/>
      <c r="C1" s="99"/>
      <c r="D1" s="99"/>
      <c r="E1" s="99"/>
      <c r="F1" s="99"/>
      <c r="G1" s="99"/>
    </row>
    <row r="2" spans="1:7" s="1" customFormat="1" ht="15" x14ac:dyDescent="0.2">
      <c r="A2" s="99" t="s">
        <v>163</v>
      </c>
      <c r="B2" s="99"/>
      <c r="C2" s="99"/>
      <c r="D2" s="99"/>
      <c r="E2" s="99"/>
      <c r="F2" s="99"/>
      <c r="G2" s="99"/>
    </row>
    <row r="3" spans="1:7" s="1" customFormat="1" ht="15" x14ac:dyDescent="0.2">
      <c r="A3" s="98"/>
      <c r="B3" s="98"/>
      <c r="C3" s="98"/>
      <c r="D3" s="98"/>
      <c r="E3" s="98"/>
      <c r="F3" s="98"/>
      <c r="G3" s="98"/>
    </row>
    <row r="4" spans="1:7" ht="13.5" thickBot="1" x14ac:dyDescent="0.25">
      <c r="A4" s="103" t="s">
        <v>164</v>
      </c>
      <c r="B4" s="104"/>
      <c r="C4" s="104"/>
      <c r="D4" s="104"/>
      <c r="E4" s="104"/>
      <c r="F4" s="104"/>
      <c r="G4" s="104"/>
    </row>
    <row r="5" spans="1:7" ht="13.5" thickBot="1" x14ac:dyDescent="0.2">
      <c r="A5" s="45" t="s">
        <v>42</v>
      </c>
      <c r="B5" s="45" t="s">
        <v>43</v>
      </c>
      <c r="C5" s="45" t="s">
        <v>44</v>
      </c>
      <c r="D5" s="45" t="s">
        <v>45</v>
      </c>
      <c r="E5" s="45" t="s">
        <v>46</v>
      </c>
      <c r="F5" s="45" t="s">
        <v>47</v>
      </c>
      <c r="G5" s="45" t="s">
        <v>48</v>
      </c>
    </row>
    <row r="6" spans="1:7" x14ac:dyDescent="0.15">
      <c r="A6" s="73" t="s">
        <v>164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275A-EB7E-46A3-A98E-DB4C8D7DE783}">
  <dimension ref="A1:G5"/>
  <sheetViews>
    <sheetView workbookViewId="0">
      <selection activeCell="D44" sqref="D44"/>
    </sheetView>
  </sheetViews>
  <sheetFormatPr defaultRowHeight="11.25" x14ac:dyDescent="0.15"/>
  <cols>
    <col min="1" max="1" width="16.7109375" style="46" customWidth="1"/>
    <col min="2" max="2" width="52.7109375" style="46" customWidth="1"/>
    <col min="3" max="3" width="39" style="46" customWidth="1"/>
    <col min="4" max="4" width="37.85546875" style="46" customWidth="1"/>
    <col min="5" max="5" width="52.7109375" style="46" customWidth="1"/>
    <col min="6" max="6" width="34" style="46" customWidth="1"/>
    <col min="7" max="7" width="34.42578125" style="46" customWidth="1"/>
    <col min="8" max="16384" width="9.140625" style="46"/>
  </cols>
  <sheetData>
    <row r="1" spans="1:7" s="1" customFormat="1" ht="15" x14ac:dyDescent="0.2">
      <c r="A1" s="99" t="s">
        <v>165</v>
      </c>
      <c r="B1" s="99"/>
      <c r="C1" s="99"/>
      <c r="D1" s="99"/>
      <c r="E1" s="99"/>
      <c r="F1" s="99"/>
      <c r="G1" s="99"/>
    </row>
    <row r="2" spans="1:7" s="1" customFormat="1" x14ac:dyDescent="0.15">
      <c r="A2" s="105"/>
      <c r="B2" s="105"/>
      <c r="C2" s="105"/>
      <c r="D2" s="105"/>
      <c r="E2" s="105"/>
      <c r="F2" s="105"/>
      <c r="G2" s="105"/>
    </row>
    <row r="3" spans="1:7" ht="13.5" thickBot="1" x14ac:dyDescent="0.25">
      <c r="A3" s="103" t="s">
        <v>164</v>
      </c>
      <c r="B3" s="104"/>
      <c r="C3" s="104"/>
      <c r="D3" s="104"/>
      <c r="E3" s="104"/>
      <c r="F3" s="104"/>
      <c r="G3" s="104"/>
    </row>
    <row r="4" spans="1:7" ht="13.5" thickBot="1" x14ac:dyDescent="0.2">
      <c r="A4" s="45" t="s">
        <v>42</v>
      </c>
      <c r="B4" s="45" t="s">
        <v>43</v>
      </c>
      <c r="C4" s="45" t="s">
        <v>44</v>
      </c>
      <c r="D4" s="45" t="s">
        <v>45</v>
      </c>
      <c r="E4" s="45" t="s">
        <v>46</v>
      </c>
      <c r="F4" s="45" t="s">
        <v>47</v>
      </c>
      <c r="G4" s="45" t="s">
        <v>48</v>
      </c>
    </row>
    <row r="5" spans="1:7" x14ac:dyDescent="0.15">
      <c r="A5" s="73" t="s">
        <v>164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3AB0-436E-455C-A391-F686AB6C1094}">
  <dimension ref="A1:E187"/>
  <sheetViews>
    <sheetView tabSelected="1" topLeftCell="A160" workbookViewId="0">
      <selection activeCell="C32" sqref="C32"/>
    </sheetView>
  </sheetViews>
  <sheetFormatPr defaultRowHeight="11.25" x14ac:dyDescent="0.15"/>
  <cols>
    <col min="1" max="1" width="82.140625" style="46" customWidth="1"/>
    <col min="2" max="2" width="47.140625" style="46" customWidth="1"/>
    <col min="3" max="4" width="45.5703125" style="46" customWidth="1"/>
    <col min="5" max="5" width="43" style="46" customWidth="1"/>
    <col min="6" max="16384" width="9.140625" style="46"/>
  </cols>
  <sheetData>
    <row r="1" spans="1:5" s="1" customFormat="1" ht="18" x14ac:dyDescent="0.25">
      <c r="A1" s="106" t="s">
        <v>166</v>
      </c>
      <c r="B1" s="106"/>
      <c r="C1" s="106"/>
      <c r="D1" s="106"/>
      <c r="E1" s="106"/>
    </row>
    <row r="2" spans="1:5" s="1" customFormat="1" ht="15" x14ac:dyDescent="0.2">
      <c r="A2" s="99" t="s">
        <v>167</v>
      </c>
      <c r="B2" s="99"/>
      <c r="C2" s="99"/>
      <c r="D2" s="99"/>
      <c r="E2" s="99"/>
    </row>
    <row r="3" spans="1:5" s="1" customFormat="1" ht="15" x14ac:dyDescent="0.2">
      <c r="A3" s="98" t="s">
        <v>168</v>
      </c>
      <c r="B3" s="98"/>
      <c r="C3" s="98"/>
      <c r="D3" s="98"/>
      <c r="E3" s="98"/>
    </row>
    <row r="4" spans="1:5" s="1" customFormat="1" ht="15" x14ac:dyDescent="0.2">
      <c r="A4" s="99" t="s">
        <v>169</v>
      </c>
      <c r="B4" s="98"/>
      <c r="C4" s="98"/>
      <c r="D4" s="98"/>
      <c r="E4" s="98"/>
    </row>
    <row r="5" spans="1:5" s="1" customFormat="1" ht="12" thickBot="1" x14ac:dyDescent="0.2"/>
    <row r="6" spans="1:5" s="74" customFormat="1" ht="13.5" thickBot="1" x14ac:dyDescent="0.2">
      <c r="A6" s="45" t="s">
        <v>42</v>
      </c>
      <c r="B6" s="45" t="s">
        <v>170</v>
      </c>
      <c r="C6" s="45" t="s">
        <v>171</v>
      </c>
      <c r="D6" s="45" t="s">
        <v>172</v>
      </c>
      <c r="E6" s="45" t="s">
        <v>173</v>
      </c>
    </row>
    <row r="7" spans="1:5" s="78" customFormat="1" ht="12.75" x14ac:dyDescent="0.2">
      <c r="A7" s="75" t="s">
        <v>174</v>
      </c>
      <c r="B7" s="76">
        <v>7198947</v>
      </c>
      <c r="C7" s="76">
        <v>7198947</v>
      </c>
      <c r="D7" s="76">
        <v>3584797.64</v>
      </c>
      <c r="E7" s="77">
        <v>49.8</v>
      </c>
    </row>
    <row r="8" spans="1:5" s="82" customFormat="1" ht="12.75" x14ac:dyDescent="0.2">
      <c r="A8" s="79" t="s">
        <v>175</v>
      </c>
      <c r="B8" s="80">
        <v>7198947</v>
      </c>
      <c r="C8" s="80">
        <v>7198947</v>
      </c>
      <c r="D8" s="80">
        <v>3584797.64</v>
      </c>
      <c r="E8" s="81">
        <v>49.8</v>
      </c>
    </row>
    <row r="9" spans="1:5" s="84" customFormat="1" ht="12.75" x14ac:dyDescent="0.2">
      <c r="A9" s="83" t="s">
        <v>176</v>
      </c>
      <c r="B9" s="54">
        <v>7198947</v>
      </c>
      <c r="C9" s="54">
        <v>7198947</v>
      </c>
      <c r="D9" s="54">
        <v>3584797.64</v>
      </c>
      <c r="E9" s="55">
        <v>49.8</v>
      </c>
    </row>
    <row r="10" spans="1:5" s="84" customFormat="1" ht="12.75" x14ac:dyDescent="0.2">
      <c r="A10" s="70" t="s">
        <v>135</v>
      </c>
      <c r="B10" s="68">
        <v>223358</v>
      </c>
      <c r="C10" s="68">
        <v>223358</v>
      </c>
      <c r="D10" s="68">
        <v>56168.31</v>
      </c>
      <c r="E10" s="69">
        <v>25.15</v>
      </c>
    </row>
    <row r="11" spans="1:5" s="84" customFormat="1" ht="12.75" x14ac:dyDescent="0.2">
      <c r="A11" s="70" t="s">
        <v>137</v>
      </c>
      <c r="B11" s="68">
        <v>21000</v>
      </c>
      <c r="C11" s="68">
        <v>21000</v>
      </c>
      <c r="D11" s="68">
        <v>4504.75</v>
      </c>
      <c r="E11" s="69">
        <v>21.45</v>
      </c>
    </row>
    <row r="12" spans="1:5" s="84" customFormat="1" ht="12.75" x14ac:dyDescent="0.2">
      <c r="A12" s="70" t="s">
        <v>139</v>
      </c>
      <c r="B12" s="68">
        <v>45000</v>
      </c>
      <c r="C12" s="68">
        <v>45000</v>
      </c>
      <c r="D12" s="68">
        <v>50428.59</v>
      </c>
      <c r="E12" s="69">
        <v>112.06</v>
      </c>
    </row>
    <row r="13" spans="1:5" s="84" customFormat="1" ht="12.75" x14ac:dyDescent="0.2">
      <c r="A13" s="70" t="s">
        <v>140</v>
      </c>
      <c r="B13" s="68">
        <v>234885</v>
      </c>
      <c r="C13" s="68">
        <v>234885</v>
      </c>
      <c r="D13" s="68">
        <v>233579.15</v>
      </c>
      <c r="E13" s="69">
        <v>99.44</v>
      </c>
    </row>
    <row r="14" spans="1:5" s="84" customFormat="1" ht="12.75" x14ac:dyDescent="0.2">
      <c r="A14" s="70" t="s">
        <v>142</v>
      </c>
      <c r="B14" s="68">
        <v>92120</v>
      </c>
      <c r="C14" s="68">
        <v>92120</v>
      </c>
      <c r="D14" s="68">
        <v>30431.599999999999</v>
      </c>
      <c r="E14" s="69">
        <v>33.03</v>
      </c>
    </row>
    <row r="15" spans="1:5" s="84" customFormat="1" ht="12.75" x14ac:dyDescent="0.2">
      <c r="A15" s="70" t="s">
        <v>143</v>
      </c>
      <c r="B15" s="68">
        <v>50000</v>
      </c>
      <c r="C15" s="68">
        <v>50000</v>
      </c>
      <c r="D15" s="68">
        <v>34385.32</v>
      </c>
      <c r="E15" s="69">
        <v>68.77</v>
      </c>
    </row>
    <row r="16" spans="1:5" s="84" customFormat="1" ht="12.75" x14ac:dyDescent="0.2">
      <c r="A16" s="70" t="s">
        <v>144</v>
      </c>
      <c r="B16" s="68">
        <v>5723108</v>
      </c>
      <c r="C16" s="68">
        <v>5723108</v>
      </c>
      <c r="D16" s="68">
        <v>3011667.4</v>
      </c>
      <c r="E16" s="69">
        <v>52.62</v>
      </c>
    </row>
    <row r="17" spans="1:5" s="84" customFormat="1" ht="12.75" x14ac:dyDescent="0.2">
      <c r="A17" s="70" t="s">
        <v>146</v>
      </c>
      <c r="B17" s="68">
        <v>806276</v>
      </c>
      <c r="C17" s="68">
        <v>806276</v>
      </c>
      <c r="D17" s="68">
        <v>163632.51999999999</v>
      </c>
      <c r="E17" s="69">
        <v>20.29</v>
      </c>
    </row>
    <row r="18" spans="1:5" s="84" customFormat="1" ht="12.75" x14ac:dyDescent="0.2">
      <c r="A18" s="70" t="s">
        <v>148</v>
      </c>
      <c r="B18" s="68">
        <v>1400</v>
      </c>
      <c r="C18" s="68">
        <v>1400</v>
      </c>
      <c r="D18" s="69">
        <v>0</v>
      </c>
      <c r="E18" s="69">
        <v>0</v>
      </c>
    </row>
    <row r="19" spans="1:5" s="84" customFormat="1" ht="25.5" x14ac:dyDescent="0.2">
      <c r="A19" s="70" t="s">
        <v>150</v>
      </c>
      <c r="B19" s="68">
        <v>1800</v>
      </c>
      <c r="C19" s="68">
        <v>1800</v>
      </c>
      <c r="D19" s="69">
        <v>0</v>
      </c>
      <c r="E19" s="69">
        <v>0</v>
      </c>
    </row>
    <row r="20" spans="1:5" s="84" customFormat="1" ht="12.75" x14ac:dyDescent="0.2">
      <c r="A20" s="67" t="s">
        <v>177</v>
      </c>
      <c r="B20" s="68">
        <v>7198947</v>
      </c>
      <c r="C20" s="68">
        <v>7198947</v>
      </c>
      <c r="D20" s="68">
        <v>3584797.64</v>
      </c>
      <c r="E20" s="69">
        <v>49.8</v>
      </c>
    </row>
    <row r="21" spans="1:5" s="84" customFormat="1" ht="12.75" x14ac:dyDescent="0.2">
      <c r="A21" s="83" t="s">
        <v>178</v>
      </c>
      <c r="B21" s="54">
        <v>1142566</v>
      </c>
      <c r="C21" s="54">
        <v>1142566</v>
      </c>
      <c r="D21" s="54">
        <v>283217.75</v>
      </c>
      <c r="E21" s="55">
        <v>24.79</v>
      </c>
    </row>
    <row r="22" spans="1:5" s="85" customFormat="1" ht="12.75" x14ac:dyDescent="0.2">
      <c r="A22" s="49" t="s">
        <v>179</v>
      </c>
      <c r="B22" s="50">
        <v>908276</v>
      </c>
      <c r="C22" s="50">
        <v>908276</v>
      </c>
      <c r="D22" s="50">
        <v>163632.51999999999</v>
      </c>
      <c r="E22" s="51">
        <v>18.02</v>
      </c>
    </row>
    <row r="23" spans="1:5" s="84" customFormat="1" ht="12.75" x14ac:dyDescent="0.2">
      <c r="A23" s="70" t="s">
        <v>135</v>
      </c>
      <c r="B23" s="68">
        <v>101000</v>
      </c>
      <c r="C23" s="68">
        <v>101000</v>
      </c>
      <c r="D23" s="69">
        <v>0</v>
      </c>
      <c r="E23" s="69">
        <v>0</v>
      </c>
    </row>
    <row r="24" spans="1:5" s="84" customFormat="1" ht="12.75" x14ac:dyDescent="0.2">
      <c r="A24" s="86" t="s">
        <v>84</v>
      </c>
      <c r="B24" s="54">
        <v>1000</v>
      </c>
      <c r="C24" s="54">
        <v>1000</v>
      </c>
      <c r="D24" s="55">
        <v>0</v>
      </c>
      <c r="E24" s="55">
        <v>0</v>
      </c>
    </row>
    <row r="25" spans="1:5" s="84" customFormat="1" ht="12.75" x14ac:dyDescent="0.2">
      <c r="A25" s="86" t="s">
        <v>129</v>
      </c>
      <c r="B25" s="54">
        <v>100000</v>
      </c>
      <c r="C25" s="54">
        <v>100000</v>
      </c>
      <c r="D25" s="55">
        <v>0</v>
      </c>
      <c r="E25" s="55">
        <v>0</v>
      </c>
    </row>
    <row r="26" spans="1:5" s="84" customFormat="1" ht="12.75" x14ac:dyDescent="0.2">
      <c r="A26" s="70" t="s">
        <v>140</v>
      </c>
      <c r="B26" s="68">
        <v>1000</v>
      </c>
      <c r="C26" s="68">
        <v>1000</v>
      </c>
      <c r="D26" s="69">
        <v>0</v>
      </c>
      <c r="E26" s="69">
        <v>0</v>
      </c>
    </row>
    <row r="27" spans="1:5" s="84" customFormat="1" ht="12.75" x14ac:dyDescent="0.2">
      <c r="A27" s="86" t="s">
        <v>129</v>
      </c>
      <c r="B27" s="54">
        <v>1000</v>
      </c>
      <c r="C27" s="54">
        <v>1000</v>
      </c>
      <c r="D27" s="55">
        <v>0</v>
      </c>
      <c r="E27" s="55">
        <v>0</v>
      </c>
    </row>
    <row r="28" spans="1:5" s="84" customFormat="1" ht="12.75" x14ac:dyDescent="0.2">
      <c r="A28" s="70" t="s">
        <v>146</v>
      </c>
      <c r="B28" s="68">
        <v>806276</v>
      </c>
      <c r="C28" s="68">
        <v>806276</v>
      </c>
      <c r="D28" s="68">
        <v>163632.51999999999</v>
      </c>
      <c r="E28" s="69">
        <v>20.29</v>
      </c>
    </row>
    <row r="29" spans="1:5" s="84" customFormat="1" ht="12.75" x14ac:dyDescent="0.2">
      <c r="A29" s="86" t="s">
        <v>84</v>
      </c>
      <c r="B29" s="54">
        <v>7500</v>
      </c>
      <c r="C29" s="54">
        <v>7500</v>
      </c>
      <c r="D29" s="55">
        <v>625</v>
      </c>
      <c r="E29" s="55">
        <v>8.33</v>
      </c>
    </row>
    <row r="30" spans="1:5" s="84" customFormat="1" ht="12.75" x14ac:dyDescent="0.2">
      <c r="A30" s="87" t="s">
        <v>97</v>
      </c>
      <c r="B30" s="67"/>
      <c r="C30" s="67"/>
      <c r="D30" s="69">
        <v>625</v>
      </c>
      <c r="E30" s="67"/>
    </row>
    <row r="31" spans="1:5" s="84" customFormat="1" ht="12.75" x14ac:dyDescent="0.2">
      <c r="A31" s="86" t="s">
        <v>124</v>
      </c>
      <c r="B31" s="54">
        <v>40000</v>
      </c>
      <c r="C31" s="54">
        <v>40000</v>
      </c>
      <c r="D31" s="55">
        <v>0</v>
      </c>
      <c r="E31" s="55">
        <v>0</v>
      </c>
    </row>
    <row r="32" spans="1:5" s="84" customFormat="1" ht="12.75" x14ac:dyDescent="0.2">
      <c r="A32" s="86" t="s">
        <v>129</v>
      </c>
      <c r="B32" s="54">
        <v>758776</v>
      </c>
      <c r="C32" s="54">
        <v>758776</v>
      </c>
      <c r="D32" s="54">
        <v>163007.51999999999</v>
      </c>
      <c r="E32" s="55">
        <v>21.48</v>
      </c>
    </row>
    <row r="33" spans="1:5" s="84" customFormat="1" ht="12.75" x14ac:dyDescent="0.2">
      <c r="A33" s="87" t="s">
        <v>131</v>
      </c>
      <c r="B33" s="67"/>
      <c r="C33" s="67"/>
      <c r="D33" s="68">
        <v>163007.51999999999</v>
      </c>
      <c r="E33" s="67"/>
    </row>
    <row r="34" spans="1:5" s="85" customFormat="1" ht="12.75" x14ac:dyDescent="0.2">
      <c r="A34" s="49" t="s">
        <v>180</v>
      </c>
      <c r="B34" s="50">
        <v>184290</v>
      </c>
      <c r="C34" s="50">
        <v>184290</v>
      </c>
      <c r="D34" s="50">
        <v>85199.91</v>
      </c>
      <c r="E34" s="51">
        <v>46.23</v>
      </c>
    </row>
    <row r="35" spans="1:5" s="84" customFormat="1" ht="12.75" x14ac:dyDescent="0.2">
      <c r="A35" s="70" t="s">
        <v>135</v>
      </c>
      <c r="B35" s="68">
        <v>92170</v>
      </c>
      <c r="C35" s="68">
        <v>92170</v>
      </c>
      <c r="D35" s="68">
        <v>54768.31</v>
      </c>
      <c r="E35" s="69">
        <v>59.42</v>
      </c>
    </row>
    <row r="36" spans="1:5" s="84" customFormat="1" ht="12.75" x14ac:dyDescent="0.2">
      <c r="A36" s="86" t="s">
        <v>76</v>
      </c>
      <c r="B36" s="54">
        <v>86585</v>
      </c>
      <c r="C36" s="54">
        <v>86585</v>
      </c>
      <c r="D36" s="54">
        <v>52954.23</v>
      </c>
      <c r="E36" s="55">
        <v>61.16</v>
      </c>
    </row>
    <row r="37" spans="1:5" s="84" customFormat="1" ht="12.75" x14ac:dyDescent="0.2">
      <c r="A37" s="87" t="s">
        <v>78</v>
      </c>
      <c r="B37" s="67"/>
      <c r="C37" s="67"/>
      <c r="D37" s="68">
        <v>43222.43</v>
      </c>
      <c r="E37" s="67"/>
    </row>
    <row r="38" spans="1:5" s="84" customFormat="1" ht="12.75" x14ac:dyDescent="0.2">
      <c r="A38" s="87" t="s">
        <v>81</v>
      </c>
      <c r="B38" s="67"/>
      <c r="C38" s="67"/>
      <c r="D38" s="68">
        <v>2600</v>
      </c>
      <c r="E38" s="67"/>
    </row>
    <row r="39" spans="1:5" s="84" customFormat="1" ht="12.75" x14ac:dyDescent="0.2">
      <c r="A39" s="87" t="s">
        <v>83</v>
      </c>
      <c r="B39" s="67"/>
      <c r="C39" s="67"/>
      <c r="D39" s="68">
        <v>7131.8</v>
      </c>
      <c r="E39" s="67"/>
    </row>
    <row r="40" spans="1:5" s="84" customFormat="1" ht="12.75" x14ac:dyDescent="0.2">
      <c r="A40" s="86" t="s">
        <v>84</v>
      </c>
      <c r="B40" s="54">
        <v>5585</v>
      </c>
      <c r="C40" s="54">
        <v>5585</v>
      </c>
      <c r="D40" s="54">
        <v>1814.08</v>
      </c>
      <c r="E40" s="55">
        <v>32.479999999999997</v>
      </c>
    </row>
    <row r="41" spans="1:5" s="84" customFormat="1" ht="12.75" x14ac:dyDescent="0.2">
      <c r="A41" s="87" t="s">
        <v>87</v>
      </c>
      <c r="B41" s="67"/>
      <c r="C41" s="67"/>
      <c r="D41" s="68">
        <v>1814.08</v>
      </c>
      <c r="E41" s="67"/>
    </row>
    <row r="42" spans="1:5" s="84" customFormat="1" ht="12.75" x14ac:dyDescent="0.2">
      <c r="A42" s="70" t="s">
        <v>142</v>
      </c>
      <c r="B42" s="68">
        <v>92120</v>
      </c>
      <c r="C42" s="68">
        <v>92120</v>
      </c>
      <c r="D42" s="68">
        <v>30431.599999999999</v>
      </c>
      <c r="E42" s="69">
        <v>33.03</v>
      </c>
    </row>
    <row r="43" spans="1:5" s="84" customFormat="1" ht="12.75" x14ac:dyDescent="0.2">
      <c r="A43" s="86" t="s">
        <v>76</v>
      </c>
      <c r="B43" s="54">
        <v>86680</v>
      </c>
      <c r="C43" s="54">
        <v>86680</v>
      </c>
      <c r="D43" s="54">
        <v>29901.599999999999</v>
      </c>
      <c r="E43" s="55">
        <v>34.5</v>
      </c>
    </row>
    <row r="44" spans="1:5" s="84" customFormat="1" ht="12.75" x14ac:dyDescent="0.2">
      <c r="A44" s="87" t="s">
        <v>78</v>
      </c>
      <c r="B44" s="67"/>
      <c r="C44" s="67"/>
      <c r="D44" s="68">
        <v>24121.5</v>
      </c>
      <c r="E44" s="67"/>
    </row>
    <row r="45" spans="1:5" s="84" customFormat="1" ht="12.75" x14ac:dyDescent="0.2">
      <c r="A45" s="87" t="s">
        <v>81</v>
      </c>
      <c r="B45" s="67"/>
      <c r="C45" s="67"/>
      <c r="D45" s="68">
        <v>1800</v>
      </c>
      <c r="E45" s="67"/>
    </row>
    <row r="46" spans="1:5" s="84" customFormat="1" ht="12.75" x14ac:dyDescent="0.2">
      <c r="A46" s="87" t="s">
        <v>83</v>
      </c>
      <c r="B46" s="67"/>
      <c r="C46" s="67"/>
      <c r="D46" s="68">
        <v>3980.1</v>
      </c>
      <c r="E46" s="67"/>
    </row>
    <row r="47" spans="1:5" s="84" customFormat="1" ht="12.75" x14ac:dyDescent="0.2">
      <c r="A47" s="86" t="s">
        <v>84</v>
      </c>
      <c r="B47" s="54">
        <v>5440</v>
      </c>
      <c r="C47" s="54">
        <v>5440</v>
      </c>
      <c r="D47" s="55">
        <v>530</v>
      </c>
      <c r="E47" s="55">
        <v>9.74</v>
      </c>
    </row>
    <row r="48" spans="1:5" s="84" customFormat="1" ht="12.75" x14ac:dyDescent="0.2">
      <c r="A48" s="87" t="s">
        <v>87</v>
      </c>
      <c r="B48" s="67"/>
      <c r="C48" s="67"/>
      <c r="D48" s="69">
        <v>530</v>
      </c>
      <c r="E48" s="67"/>
    </row>
    <row r="49" spans="1:5" s="85" customFormat="1" ht="12.75" x14ac:dyDescent="0.2">
      <c r="A49" s="49" t="s">
        <v>181</v>
      </c>
      <c r="B49" s="50">
        <v>50000</v>
      </c>
      <c r="C49" s="50">
        <v>50000</v>
      </c>
      <c r="D49" s="50">
        <v>34385.32</v>
      </c>
      <c r="E49" s="51">
        <v>68.77</v>
      </c>
    </row>
    <row r="50" spans="1:5" s="84" customFormat="1" ht="12.75" x14ac:dyDescent="0.2">
      <c r="A50" s="70" t="s">
        <v>143</v>
      </c>
      <c r="B50" s="68">
        <v>50000</v>
      </c>
      <c r="C50" s="68">
        <v>50000</v>
      </c>
      <c r="D50" s="68">
        <v>34385.32</v>
      </c>
      <c r="E50" s="69">
        <v>68.77</v>
      </c>
    </row>
    <row r="51" spans="1:5" s="84" customFormat="1" ht="12.75" x14ac:dyDescent="0.2">
      <c r="A51" s="86" t="s">
        <v>84</v>
      </c>
      <c r="B51" s="54">
        <v>50000</v>
      </c>
      <c r="C51" s="54">
        <v>50000</v>
      </c>
      <c r="D51" s="54">
        <v>34385.32</v>
      </c>
      <c r="E51" s="55">
        <v>68.77</v>
      </c>
    </row>
    <row r="52" spans="1:5" s="84" customFormat="1" ht="12.75" x14ac:dyDescent="0.2">
      <c r="A52" s="87" t="s">
        <v>110</v>
      </c>
      <c r="B52" s="67"/>
      <c r="C52" s="67"/>
      <c r="D52" s="68">
        <v>34385.32</v>
      </c>
      <c r="E52" s="67"/>
    </row>
    <row r="53" spans="1:5" s="84" customFormat="1" ht="12.75" x14ac:dyDescent="0.2">
      <c r="A53" s="83" t="s">
        <v>182</v>
      </c>
      <c r="B53" s="54">
        <v>1334296</v>
      </c>
      <c r="C53" s="54">
        <v>1334296</v>
      </c>
      <c r="D53" s="54">
        <v>433727.13</v>
      </c>
      <c r="E53" s="55">
        <v>32.51</v>
      </c>
    </row>
    <row r="54" spans="1:5" s="85" customFormat="1" ht="12.75" x14ac:dyDescent="0.2">
      <c r="A54" s="49" t="s">
        <v>183</v>
      </c>
      <c r="B54" s="50">
        <v>140000</v>
      </c>
      <c r="C54" s="50">
        <v>140000</v>
      </c>
      <c r="D54" s="50">
        <v>1992.72</v>
      </c>
      <c r="E54" s="51">
        <v>1.42</v>
      </c>
    </row>
    <row r="55" spans="1:5" s="84" customFormat="1" ht="12.75" x14ac:dyDescent="0.2">
      <c r="A55" s="70" t="s">
        <v>144</v>
      </c>
      <c r="B55" s="68">
        <v>140000</v>
      </c>
      <c r="C55" s="68">
        <v>140000</v>
      </c>
      <c r="D55" s="68">
        <v>1992.72</v>
      </c>
      <c r="E55" s="69">
        <v>1.42</v>
      </c>
    </row>
    <row r="56" spans="1:5" s="84" customFormat="1" ht="12.75" x14ac:dyDescent="0.2">
      <c r="A56" s="86" t="s">
        <v>115</v>
      </c>
      <c r="B56" s="54">
        <v>140000</v>
      </c>
      <c r="C56" s="54">
        <v>140000</v>
      </c>
      <c r="D56" s="54">
        <v>1992.72</v>
      </c>
      <c r="E56" s="55">
        <v>1.42</v>
      </c>
    </row>
    <row r="57" spans="1:5" s="84" customFormat="1" ht="12.75" x14ac:dyDescent="0.2">
      <c r="A57" s="87" t="s">
        <v>117</v>
      </c>
      <c r="B57" s="67"/>
      <c r="C57" s="67"/>
      <c r="D57" s="68">
        <v>1992.72</v>
      </c>
      <c r="E57" s="67"/>
    </row>
    <row r="58" spans="1:5" s="85" customFormat="1" ht="12.75" x14ac:dyDescent="0.2">
      <c r="A58" s="49" t="s">
        <v>184</v>
      </c>
      <c r="B58" s="50">
        <v>300000</v>
      </c>
      <c r="C58" s="50">
        <v>300000</v>
      </c>
      <c r="D58" s="50">
        <v>138405.76000000001</v>
      </c>
      <c r="E58" s="51">
        <v>46.14</v>
      </c>
    </row>
    <row r="59" spans="1:5" s="84" customFormat="1" ht="12.75" x14ac:dyDescent="0.2">
      <c r="A59" s="70" t="s">
        <v>144</v>
      </c>
      <c r="B59" s="68">
        <v>300000</v>
      </c>
      <c r="C59" s="68">
        <v>300000</v>
      </c>
      <c r="D59" s="68">
        <v>138405.76000000001</v>
      </c>
      <c r="E59" s="69">
        <v>46.14</v>
      </c>
    </row>
    <row r="60" spans="1:5" s="84" customFormat="1" ht="12.75" x14ac:dyDescent="0.2">
      <c r="A60" s="86" t="s">
        <v>84</v>
      </c>
      <c r="B60" s="54">
        <v>300000</v>
      </c>
      <c r="C60" s="54">
        <v>300000</v>
      </c>
      <c r="D60" s="54">
        <v>138405.76000000001</v>
      </c>
      <c r="E60" s="55">
        <v>46.14</v>
      </c>
    </row>
    <row r="61" spans="1:5" s="84" customFormat="1" ht="12.75" x14ac:dyDescent="0.2">
      <c r="A61" s="87" t="s">
        <v>91</v>
      </c>
      <c r="B61" s="67"/>
      <c r="C61" s="67"/>
      <c r="D61" s="68">
        <v>138405.76000000001</v>
      </c>
      <c r="E61" s="67"/>
    </row>
    <row r="62" spans="1:5" s="85" customFormat="1" ht="12.75" x14ac:dyDescent="0.2">
      <c r="A62" s="49" t="s">
        <v>185</v>
      </c>
      <c r="B62" s="50">
        <v>199388</v>
      </c>
      <c r="C62" s="50">
        <v>199388</v>
      </c>
      <c r="D62" s="50">
        <v>62361.2</v>
      </c>
      <c r="E62" s="51">
        <v>31.28</v>
      </c>
    </row>
    <row r="63" spans="1:5" s="84" customFormat="1" ht="12.75" x14ac:dyDescent="0.2">
      <c r="A63" s="70" t="s">
        <v>135</v>
      </c>
      <c r="B63" s="68">
        <v>28788</v>
      </c>
      <c r="C63" s="68">
        <v>28788</v>
      </c>
      <c r="D63" s="69">
        <v>0</v>
      </c>
      <c r="E63" s="69">
        <v>0</v>
      </c>
    </row>
    <row r="64" spans="1:5" s="84" customFormat="1" ht="12.75" x14ac:dyDescent="0.2">
      <c r="A64" s="86" t="s">
        <v>76</v>
      </c>
      <c r="B64" s="54">
        <v>28128</v>
      </c>
      <c r="C64" s="54">
        <v>28128</v>
      </c>
      <c r="D64" s="55">
        <v>0</v>
      </c>
      <c r="E64" s="55">
        <v>0</v>
      </c>
    </row>
    <row r="65" spans="1:5" s="84" customFormat="1" ht="12.75" x14ac:dyDescent="0.2">
      <c r="A65" s="86" t="s">
        <v>84</v>
      </c>
      <c r="B65" s="55">
        <v>660</v>
      </c>
      <c r="C65" s="55">
        <v>660</v>
      </c>
      <c r="D65" s="55">
        <v>0</v>
      </c>
      <c r="E65" s="55">
        <v>0</v>
      </c>
    </row>
    <row r="66" spans="1:5" s="84" customFormat="1" ht="12.75" x14ac:dyDescent="0.2">
      <c r="A66" s="70" t="s">
        <v>139</v>
      </c>
      <c r="B66" s="68">
        <v>15000</v>
      </c>
      <c r="C66" s="68">
        <v>15000</v>
      </c>
      <c r="D66" s="68">
        <v>16510.07</v>
      </c>
      <c r="E66" s="69">
        <v>110.07</v>
      </c>
    </row>
    <row r="67" spans="1:5" s="84" customFormat="1" ht="12.75" x14ac:dyDescent="0.2">
      <c r="A67" s="86" t="s">
        <v>84</v>
      </c>
      <c r="B67" s="54">
        <v>15000</v>
      </c>
      <c r="C67" s="54">
        <v>15000</v>
      </c>
      <c r="D67" s="54">
        <v>16510.07</v>
      </c>
      <c r="E67" s="55">
        <v>110.07</v>
      </c>
    </row>
    <row r="68" spans="1:5" s="84" customFormat="1" ht="12.75" x14ac:dyDescent="0.2">
      <c r="A68" s="87" t="s">
        <v>90</v>
      </c>
      <c r="B68" s="67"/>
      <c r="C68" s="67"/>
      <c r="D68" s="68">
        <v>6309.22</v>
      </c>
      <c r="E68" s="67"/>
    </row>
    <row r="69" spans="1:5" s="84" customFormat="1" ht="12.75" x14ac:dyDescent="0.2">
      <c r="A69" s="87" t="s">
        <v>91</v>
      </c>
      <c r="B69" s="67"/>
      <c r="C69" s="67"/>
      <c r="D69" s="68">
        <v>2165.5100000000002</v>
      </c>
      <c r="E69" s="67"/>
    </row>
    <row r="70" spans="1:5" s="84" customFormat="1" ht="12.75" x14ac:dyDescent="0.2">
      <c r="A70" s="87" t="s">
        <v>92</v>
      </c>
      <c r="B70" s="67"/>
      <c r="C70" s="67"/>
      <c r="D70" s="68">
        <v>5714.95</v>
      </c>
      <c r="E70" s="67"/>
    </row>
    <row r="71" spans="1:5" s="84" customFormat="1" ht="12.75" x14ac:dyDescent="0.2">
      <c r="A71" s="87" t="s">
        <v>93</v>
      </c>
      <c r="B71" s="67"/>
      <c r="C71" s="67"/>
      <c r="D71" s="68">
        <v>2320.39</v>
      </c>
      <c r="E71" s="67"/>
    </row>
    <row r="72" spans="1:5" s="84" customFormat="1" ht="12.75" x14ac:dyDescent="0.2">
      <c r="A72" s="70" t="s">
        <v>144</v>
      </c>
      <c r="B72" s="68">
        <v>155600</v>
      </c>
      <c r="C72" s="68">
        <v>155600</v>
      </c>
      <c r="D72" s="68">
        <v>45851.13</v>
      </c>
      <c r="E72" s="69">
        <v>29.47</v>
      </c>
    </row>
    <row r="73" spans="1:5" s="84" customFormat="1" ht="12.75" x14ac:dyDescent="0.2">
      <c r="A73" s="86" t="s">
        <v>76</v>
      </c>
      <c r="B73" s="54">
        <v>152000</v>
      </c>
      <c r="C73" s="54">
        <v>152000</v>
      </c>
      <c r="D73" s="54">
        <v>42414.39</v>
      </c>
      <c r="E73" s="55">
        <v>27.9</v>
      </c>
    </row>
    <row r="74" spans="1:5" s="84" customFormat="1" ht="12.75" x14ac:dyDescent="0.2">
      <c r="A74" s="87" t="s">
        <v>78</v>
      </c>
      <c r="B74" s="67"/>
      <c r="C74" s="67"/>
      <c r="D74" s="68">
        <v>34716.1</v>
      </c>
      <c r="E74" s="67"/>
    </row>
    <row r="75" spans="1:5" s="84" customFormat="1" ht="12.75" x14ac:dyDescent="0.2">
      <c r="A75" s="87" t="s">
        <v>81</v>
      </c>
      <c r="B75" s="67"/>
      <c r="C75" s="67"/>
      <c r="D75" s="68">
        <v>2000</v>
      </c>
      <c r="E75" s="67"/>
    </row>
    <row r="76" spans="1:5" s="84" customFormat="1" ht="12.75" x14ac:dyDescent="0.2">
      <c r="A76" s="87" t="s">
        <v>83</v>
      </c>
      <c r="B76" s="67"/>
      <c r="C76" s="67"/>
      <c r="D76" s="68">
        <v>5698.29</v>
      </c>
      <c r="E76" s="67"/>
    </row>
    <row r="77" spans="1:5" s="84" customFormat="1" ht="12.75" x14ac:dyDescent="0.2">
      <c r="A77" s="86" t="s">
        <v>84</v>
      </c>
      <c r="B77" s="54">
        <v>3600</v>
      </c>
      <c r="C77" s="54">
        <v>3600</v>
      </c>
      <c r="D77" s="54">
        <v>3436.74</v>
      </c>
      <c r="E77" s="55">
        <v>95.47</v>
      </c>
    </row>
    <row r="78" spans="1:5" s="84" customFormat="1" ht="12.75" x14ac:dyDescent="0.2">
      <c r="A78" s="87" t="s">
        <v>86</v>
      </c>
      <c r="B78" s="67"/>
      <c r="C78" s="67"/>
      <c r="D78" s="68">
        <v>1188.5</v>
      </c>
      <c r="E78" s="67"/>
    </row>
    <row r="79" spans="1:5" s="84" customFormat="1" ht="12.75" x14ac:dyDescent="0.2">
      <c r="A79" s="87" t="s">
        <v>87</v>
      </c>
      <c r="B79" s="67"/>
      <c r="C79" s="67"/>
      <c r="D79" s="68">
        <v>1828.24</v>
      </c>
      <c r="E79" s="67"/>
    </row>
    <row r="80" spans="1:5" s="84" customFormat="1" ht="12.75" x14ac:dyDescent="0.2">
      <c r="A80" s="87" t="s">
        <v>88</v>
      </c>
      <c r="B80" s="67"/>
      <c r="C80" s="67"/>
      <c r="D80" s="69">
        <v>420</v>
      </c>
      <c r="E80" s="67"/>
    </row>
    <row r="81" spans="1:5" s="85" customFormat="1" ht="12.75" x14ac:dyDescent="0.2">
      <c r="A81" s="49" t="s">
        <v>186</v>
      </c>
      <c r="B81" s="50">
        <v>1400</v>
      </c>
      <c r="C81" s="50">
        <v>1400</v>
      </c>
      <c r="D81" s="50">
        <v>1400</v>
      </c>
      <c r="E81" s="51">
        <v>100</v>
      </c>
    </row>
    <row r="82" spans="1:5" s="84" customFormat="1" ht="12.75" x14ac:dyDescent="0.2">
      <c r="A82" s="70" t="s">
        <v>135</v>
      </c>
      <c r="B82" s="68">
        <v>1400</v>
      </c>
      <c r="C82" s="68">
        <v>1400</v>
      </c>
      <c r="D82" s="68">
        <v>1400</v>
      </c>
      <c r="E82" s="69">
        <v>100</v>
      </c>
    </row>
    <row r="83" spans="1:5" s="84" customFormat="1" ht="12.75" x14ac:dyDescent="0.2">
      <c r="A83" s="86" t="s">
        <v>84</v>
      </c>
      <c r="B83" s="54">
        <v>1400</v>
      </c>
      <c r="C83" s="54">
        <v>1400</v>
      </c>
      <c r="D83" s="54">
        <v>1400</v>
      </c>
      <c r="E83" s="55">
        <v>100</v>
      </c>
    </row>
    <row r="84" spans="1:5" s="84" customFormat="1" ht="12.75" x14ac:dyDescent="0.2">
      <c r="A84" s="87" t="s">
        <v>90</v>
      </c>
      <c r="B84" s="67"/>
      <c r="C84" s="67"/>
      <c r="D84" s="68">
        <v>1400</v>
      </c>
      <c r="E84" s="67"/>
    </row>
    <row r="85" spans="1:5" s="85" customFormat="1" ht="12.75" x14ac:dyDescent="0.2">
      <c r="A85" s="49" t="s">
        <v>187</v>
      </c>
      <c r="B85" s="50">
        <v>1500</v>
      </c>
      <c r="C85" s="50">
        <v>1500</v>
      </c>
      <c r="D85" s="51">
        <v>0</v>
      </c>
      <c r="E85" s="51">
        <v>0</v>
      </c>
    </row>
    <row r="86" spans="1:5" s="84" customFormat="1" ht="12.75" x14ac:dyDescent="0.2">
      <c r="A86" s="70" t="s">
        <v>144</v>
      </c>
      <c r="B86" s="68">
        <v>1500</v>
      </c>
      <c r="C86" s="68">
        <v>1500</v>
      </c>
      <c r="D86" s="69">
        <v>0</v>
      </c>
      <c r="E86" s="69">
        <v>0</v>
      </c>
    </row>
    <row r="87" spans="1:5" s="84" customFormat="1" ht="12.75" x14ac:dyDescent="0.2">
      <c r="A87" s="86" t="s">
        <v>118</v>
      </c>
      <c r="B87" s="54">
        <v>1500</v>
      </c>
      <c r="C87" s="54">
        <v>1500</v>
      </c>
      <c r="D87" s="55">
        <v>0</v>
      </c>
      <c r="E87" s="55">
        <v>0</v>
      </c>
    </row>
    <row r="88" spans="1:5" s="85" customFormat="1" ht="12.75" x14ac:dyDescent="0.2">
      <c r="A88" s="49" t="s">
        <v>188</v>
      </c>
      <c r="B88" s="51">
        <v>308</v>
      </c>
      <c r="C88" s="51">
        <v>308</v>
      </c>
      <c r="D88" s="51">
        <v>0</v>
      </c>
      <c r="E88" s="51">
        <v>0</v>
      </c>
    </row>
    <row r="89" spans="1:5" s="84" customFormat="1" ht="12.75" x14ac:dyDescent="0.2">
      <c r="A89" s="70" t="s">
        <v>144</v>
      </c>
      <c r="B89" s="69">
        <v>308</v>
      </c>
      <c r="C89" s="69">
        <v>308</v>
      </c>
      <c r="D89" s="69">
        <v>0</v>
      </c>
      <c r="E89" s="69">
        <v>0</v>
      </c>
    </row>
    <row r="90" spans="1:5" s="84" customFormat="1" ht="12.75" x14ac:dyDescent="0.2">
      <c r="A90" s="86" t="s">
        <v>84</v>
      </c>
      <c r="B90" s="55">
        <v>308</v>
      </c>
      <c r="C90" s="55">
        <v>308</v>
      </c>
      <c r="D90" s="55">
        <v>0</v>
      </c>
      <c r="E90" s="55">
        <v>0</v>
      </c>
    </row>
    <row r="91" spans="1:5" s="85" customFormat="1" ht="12.75" x14ac:dyDescent="0.2">
      <c r="A91" s="49" t="s">
        <v>189</v>
      </c>
      <c r="B91" s="50">
        <v>691700</v>
      </c>
      <c r="C91" s="50">
        <v>691700</v>
      </c>
      <c r="D91" s="50">
        <v>229567.45</v>
      </c>
      <c r="E91" s="51">
        <v>33.19</v>
      </c>
    </row>
    <row r="92" spans="1:5" s="84" customFormat="1" ht="12.75" x14ac:dyDescent="0.2">
      <c r="A92" s="70" t="s">
        <v>144</v>
      </c>
      <c r="B92" s="68">
        <v>691700</v>
      </c>
      <c r="C92" s="68">
        <v>691700</v>
      </c>
      <c r="D92" s="68">
        <v>229567.45</v>
      </c>
      <c r="E92" s="69">
        <v>33.19</v>
      </c>
    </row>
    <row r="93" spans="1:5" s="84" customFormat="1" ht="12.75" x14ac:dyDescent="0.2">
      <c r="A93" s="86" t="s">
        <v>84</v>
      </c>
      <c r="B93" s="54">
        <v>196700</v>
      </c>
      <c r="C93" s="54">
        <v>196700</v>
      </c>
      <c r="D93" s="54">
        <v>207326.2</v>
      </c>
      <c r="E93" s="55">
        <v>105.4</v>
      </c>
    </row>
    <row r="94" spans="1:5" s="84" customFormat="1" ht="12.75" x14ac:dyDescent="0.2">
      <c r="A94" s="87" t="s">
        <v>90</v>
      </c>
      <c r="B94" s="67"/>
      <c r="C94" s="67"/>
      <c r="D94" s="68">
        <v>33279.46</v>
      </c>
      <c r="E94" s="67"/>
    </row>
    <row r="95" spans="1:5" s="84" customFormat="1" ht="12.75" x14ac:dyDescent="0.2">
      <c r="A95" s="87" t="s">
        <v>91</v>
      </c>
      <c r="B95" s="67"/>
      <c r="C95" s="67"/>
      <c r="D95" s="69">
        <v>131.63</v>
      </c>
      <c r="E95" s="67"/>
    </row>
    <row r="96" spans="1:5" s="84" customFormat="1" ht="12.75" x14ac:dyDescent="0.2">
      <c r="A96" s="87" t="s">
        <v>97</v>
      </c>
      <c r="B96" s="67"/>
      <c r="C96" s="67"/>
      <c r="D96" s="68">
        <v>25648.29</v>
      </c>
      <c r="E96" s="67"/>
    </row>
    <row r="97" spans="1:5" s="84" customFormat="1" ht="12.75" x14ac:dyDescent="0.2">
      <c r="A97" s="87" t="s">
        <v>102</v>
      </c>
      <c r="B97" s="67"/>
      <c r="C97" s="67"/>
      <c r="D97" s="68">
        <v>1343.75</v>
      </c>
      <c r="E97" s="67"/>
    </row>
    <row r="98" spans="1:5" s="84" customFormat="1" ht="12.75" x14ac:dyDescent="0.2">
      <c r="A98" s="87" t="s">
        <v>110</v>
      </c>
      <c r="B98" s="67"/>
      <c r="C98" s="67"/>
      <c r="D98" s="68">
        <v>146923.07</v>
      </c>
      <c r="E98" s="67"/>
    </row>
    <row r="99" spans="1:5" s="84" customFormat="1" ht="12.75" x14ac:dyDescent="0.2">
      <c r="A99" s="86" t="s">
        <v>124</v>
      </c>
      <c r="B99" s="54">
        <v>315000</v>
      </c>
      <c r="C99" s="54">
        <v>315000</v>
      </c>
      <c r="D99" s="54">
        <v>22241.25</v>
      </c>
      <c r="E99" s="55">
        <v>7.06</v>
      </c>
    </row>
    <row r="100" spans="1:5" s="84" customFormat="1" ht="12.75" x14ac:dyDescent="0.2">
      <c r="A100" s="87" t="s">
        <v>126</v>
      </c>
      <c r="B100" s="67"/>
      <c r="C100" s="67"/>
      <c r="D100" s="68">
        <v>22241.25</v>
      </c>
      <c r="E100" s="67"/>
    </row>
    <row r="101" spans="1:5" s="84" customFormat="1" ht="12.75" x14ac:dyDescent="0.2">
      <c r="A101" s="86" t="s">
        <v>129</v>
      </c>
      <c r="B101" s="54">
        <v>180000</v>
      </c>
      <c r="C101" s="54">
        <v>180000</v>
      </c>
      <c r="D101" s="55">
        <v>0</v>
      </c>
      <c r="E101" s="55">
        <v>0</v>
      </c>
    </row>
    <row r="102" spans="1:5" s="84" customFormat="1" ht="12.75" x14ac:dyDescent="0.2">
      <c r="A102" s="83" t="s">
        <v>190</v>
      </c>
      <c r="B102" s="54">
        <v>4722085</v>
      </c>
      <c r="C102" s="54">
        <v>4722085</v>
      </c>
      <c r="D102" s="54">
        <v>2867852.76</v>
      </c>
      <c r="E102" s="55">
        <v>60.73</v>
      </c>
    </row>
    <row r="103" spans="1:5" s="85" customFormat="1" ht="12.75" x14ac:dyDescent="0.2">
      <c r="A103" s="49" t="s">
        <v>191</v>
      </c>
      <c r="B103" s="50">
        <v>4581182</v>
      </c>
      <c r="C103" s="50">
        <v>4581182</v>
      </c>
      <c r="D103" s="50">
        <v>2583075.98</v>
      </c>
      <c r="E103" s="51">
        <v>56.38</v>
      </c>
    </row>
    <row r="104" spans="1:5" s="84" customFormat="1" ht="12.75" x14ac:dyDescent="0.2">
      <c r="A104" s="70" t="s">
        <v>137</v>
      </c>
      <c r="B104" s="68">
        <v>21000</v>
      </c>
      <c r="C104" s="68">
        <v>21000</v>
      </c>
      <c r="D104" s="68">
        <v>4504.75</v>
      </c>
      <c r="E104" s="69">
        <v>21.45</v>
      </c>
    </row>
    <row r="105" spans="1:5" s="84" customFormat="1" ht="12.75" x14ac:dyDescent="0.2">
      <c r="A105" s="86" t="s">
        <v>84</v>
      </c>
      <c r="B105" s="54">
        <v>21000</v>
      </c>
      <c r="C105" s="54">
        <v>21000</v>
      </c>
      <c r="D105" s="54">
        <v>4504.75</v>
      </c>
      <c r="E105" s="55">
        <v>21.45</v>
      </c>
    </row>
    <row r="106" spans="1:5" s="84" customFormat="1" ht="12.75" x14ac:dyDescent="0.2">
      <c r="A106" s="87" t="s">
        <v>97</v>
      </c>
      <c r="B106" s="67"/>
      <c r="C106" s="67"/>
      <c r="D106" s="68">
        <v>1869.51</v>
      </c>
      <c r="E106" s="67"/>
    </row>
    <row r="107" spans="1:5" s="84" customFormat="1" ht="12.75" x14ac:dyDescent="0.2">
      <c r="A107" s="87" t="s">
        <v>102</v>
      </c>
      <c r="B107" s="67"/>
      <c r="C107" s="67"/>
      <c r="D107" s="69">
        <v>97.98</v>
      </c>
      <c r="E107" s="67"/>
    </row>
    <row r="108" spans="1:5" s="84" customFormat="1" ht="12.75" x14ac:dyDescent="0.2">
      <c r="A108" s="87" t="s">
        <v>104</v>
      </c>
      <c r="B108" s="67"/>
      <c r="C108" s="67"/>
      <c r="D108" s="69">
        <v>157.35</v>
      </c>
      <c r="E108" s="67"/>
    </row>
    <row r="109" spans="1:5" s="84" customFormat="1" ht="12.75" x14ac:dyDescent="0.2">
      <c r="A109" s="87" t="s">
        <v>110</v>
      </c>
      <c r="B109" s="67"/>
      <c r="C109" s="67"/>
      <c r="D109" s="68">
        <v>2379.91</v>
      </c>
      <c r="E109" s="67"/>
    </row>
    <row r="110" spans="1:5" s="84" customFormat="1" ht="12.75" x14ac:dyDescent="0.2">
      <c r="A110" s="70" t="s">
        <v>139</v>
      </c>
      <c r="B110" s="68">
        <v>10000</v>
      </c>
      <c r="C110" s="68">
        <v>10000</v>
      </c>
      <c r="D110" s="68">
        <v>32418.52</v>
      </c>
      <c r="E110" s="69">
        <v>324.19</v>
      </c>
    </row>
    <row r="111" spans="1:5" s="84" customFormat="1" ht="12.75" x14ac:dyDescent="0.2">
      <c r="A111" s="86" t="s">
        <v>84</v>
      </c>
      <c r="B111" s="54">
        <v>10000</v>
      </c>
      <c r="C111" s="54">
        <v>10000</v>
      </c>
      <c r="D111" s="54">
        <v>32418.52</v>
      </c>
      <c r="E111" s="55">
        <v>324.19</v>
      </c>
    </row>
    <row r="112" spans="1:5" s="84" customFormat="1" ht="12.75" x14ac:dyDescent="0.2">
      <c r="A112" s="87" t="s">
        <v>86</v>
      </c>
      <c r="B112" s="67"/>
      <c r="C112" s="67"/>
      <c r="D112" s="68">
        <v>6972.5</v>
      </c>
      <c r="E112" s="67"/>
    </row>
    <row r="113" spans="1:5" s="84" customFormat="1" ht="12.75" x14ac:dyDescent="0.2">
      <c r="A113" s="87" t="s">
        <v>88</v>
      </c>
      <c r="B113" s="67"/>
      <c r="C113" s="67"/>
      <c r="D113" s="68">
        <v>3215.6</v>
      </c>
      <c r="E113" s="67"/>
    </row>
    <row r="114" spans="1:5" s="84" customFormat="1" ht="12.75" x14ac:dyDescent="0.2">
      <c r="A114" s="87" t="s">
        <v>97</v>
      </c>
      <c r="B114" s="67"/>
      <c r="C114" s="67"/>
      <c r="D114" s="69">
        <v>444.98</v>
      </c>
      <c r="E114" s="67"/>
    </row>
    <row r="115" spans="1:5" s="84" customFormat="1" ht="12.75" x14ac:dyDescent="0.2">
      <c r="A115" s="87" t="s">
        <v>100</v>
      </c>
      <c r="B115" s="67"/>
      <c r="C115" s="67"/>
      <c r="D115" s="69">
        <v>160</v>
      </c>
      <c r="E115" s="67"/>
    </row>
    <row r="116" spans="1:5" s="84" customFormat="1" ht="12.75" x14ac:dyDescent="0.2">
      <c r="A116" s="87" t="s">
        <v>102</v>
      </c>
      <c r="B116" s="67"/>
      <c r="C116" s="67"/>
      <c r="D116" s="68">
        <v>7265.48</v>
      </c>
      <c r="E116" s="67"/>
    </row>
    <row r="117" spans="1:5" s="84" customFormat="1" ht="12.75" x14ac:dyDescent="0.2">
      <c r="A117" s="87" t="s">
        <v>104</v>
      </c>
      <c r="B117" s="67"/>
      <c r="C117" s="67"/>
      <c r="D117" s="69">
        <v>78.2</v>
      </c>
      <c r="E117" s="67"/>
    </row>
    <row r="118" spans="1:5" s="84" customFormat="1" ht="12.75" x14ac:dyDescent="0.2">
      <c r="A118" s="87" t="s">
        <v>110</v>
      </c>
      <c r="B118" s="67"/>
      <c r="C118" s="67"/>
      <c r="D118" s="68">
        <v>14281.76</v>
      </c>
      <c r="E118" s="67"/>
    </row>
    <row r="119" spans="1:5" s="84" customFormat="1" ht="12.75" x14ac:dyDescent="0.2">
      <c r="A119" s="70" t="s">
        <v>140</v>
      </c>
      <c r="B119" s="68">
        <v>212982</v>
      </c>
      <c r="C119" s="68">
        <v>212982</v>
      </c>
      <c r="D119" s="68">
        <v>174912.37</v>
      </c>
      <c r="E119" s="69">
        <v>82.13</v>
      </c>
    </row>
    <row r="120" spans="1:5" s="84" customFormat="1" ht="12.75" x14ac:dyDescent="0.2">
      <c r="A120" s="86" t="s">
        <v>84</v>
      </c>
      <c r="B120" s="54">
        <v>210832</v>
      </c>
      <c r="C120" s="54">
        <v>210832</v>
      </c>
      <c r="D120" s="54">
        <v>173582.94</v>
      </c>
      <c r="E120" s="55">
        <v>82.33</v>
      </c>
    </row>
    <row r="121" spans="1:5" s="84" customFormat="1" ht="12.75" x14ac:dyDescent="0.2">
      <c r="A121" s="87" t="s">
        <v>86</v>
      </c>
      <c r="B121" s="67"/>
      <c r="C121" s="67"/>
      <c r="D121" s="68">
        <v>2232</v>
      </c>
      <c r="E121" s="67"/>
    </row>
    <row r="122" spans="1:5" s="84" customFormat="1" ht="12.75" x14ac:dyDescent="0.2">
      <c r="A122" s="87" t="s">
        <v>88</v>
      </c>
      <c r="B122" s="67"/>
      <c r="C122" s="67"/>
      <c r="D122" s="69">
        <v>669.58</v>
      </c>
      <c r="E122" s="67"/>
    </row>
    <row r="123" spans="1:5" s="84" customFormat="1" ht="12.75" x14ac:dyDescent="0.2">
      <c r="A123" s="87" t="s">
        <v>90</v>
      </c>
      <c r="B123" s="67"/>
      <c r="C123" s="67"/>
      <c r="D123" s="68">
        <v>21907.63</v>
      </c>
      <c r="E123" s="67"/>
    </row>
    <row r="124" spans="1:5" s="84" customFormat="1" ht="12.75" x14ac:dyDescent="0.2">
      <c r="A124" s="87" t="s">
        <v>91</v>
      </c>
      <c r="B124" s="67"/>
      <c r="C124" s="67"/>
      <c r="D124" s="69">
        <v>58.5</v>
      </c>
      <c r="E124" s="67"/>
    </row>
    <row r="125" spans="1:5" s="84" customFormat="1" ht="12.75" x14ac:dyDescent="0.2">
      <c r="A125" s="87" t="s">
        <v>92</v>
      </c>
      <c r="B125" s="67"/>
      <c r="C125" s="67"/>
      <c r="D125" s="68">
        <v>43786.53</v>
      </c>
      <c r="E125" s="67"/>
    </row>
    <row r="126" spans="1:5" s="84" customFormat="1" ht="12.75" x14ac:dyDescent="0.2">
      <c r="A126" s="87" t="s">
        <v>93</v>
      </c>
      <c r="B126" s="67"/>
      <c r="C126" s="67"/>
      <c r="D126" s="68">
        <v>4103.97</v>
      </c>
      <c r="E126" s="67"/>
    </row>
    <row r="127" spans="1:5" s="84" customFormat="1" ht="12.75" x14ac:dyDescent="0.2">
      <c r="A127" s="87" t="s">
        <v>94</v>
      </c>
      <c r="B127" s="67"/>
      <c r="C127" s="67"/>
      <c r="D127" s="68">
        <v>1204.78</v>
      </c>
      <c r="E127" s="67"/>
    </row>
    <row r="128" spans="1:5" s="84" customFormat="1" ht="12.75" x14ac:dyDescent="0.2">
      <c r="A128" s="87" t="s">
        <v>96</v>
      </c>
      <c r="B128" s="67"/>
      <c r="C128" s="67"/>
      <c r="D128" s="68">
        <v>5434.51</v>
      </c>
      <c r="E128" s="67"/>
    </row>
    <row r="129" spans="1:5" s="84" customFormat="1" ht="12.75" x14ac:dyDescent="0.2">
      <c r="A129" s="87" t="s">
        <v>97</v>
      </c>
      <c r="B129" s="67"/>
      <c r="C129" s="67"/>
      <c r="D129" s="68">
        <v>67207.990000000005</v>
      </c>
      <c r="E129" s="67"/>
    </row>
    <row r="130" spans="1:5" s="84" customFormat="1" ht="12.75" x14ac:dyDescent="0.2">
      <c r="A130" s="87" t="s">
        <v>98</v>
      </c>
      <c r="B130" s="67"/>
      <c r="C130" s="67"/>
      <c r="D130" s="69">
        <v>215.7</v>
      </c>
      <c r="E130" s="67"/>
    </row>
    <row r="131" spans="1:5" s="84" customFormat="1" ht="12.75" x14ac:dyDescent="0.2">
      <c r="A131" s="87" t="s">
        <v>99</v>
      </c>
      <c r="B131" s="67"/>
      <c r="C131" s="67"/>
      <c r="D131" s="68">
        <v>13794.8</v>
      </c>
      <c r="E131" s="67"/>
    </row>
    <row r="132" spans="1:5" s="84" customFormat="1" ht="12.75" x14ac:dyDescent="0.2">
      <c r="A132" s="87" t="s">
        <v>100</v>
      </c>
      <c r="B132" s="67"/>
      <c r="C132" s="67"/>
      <c r="D132" s="68">
        <v>1744.06</v>
      </c>
      <c r="E132" s="67"/>
    </row>
    <row r="133" spans="1:5" s="84" customFormat="1" ht="12.75" x14ac:dyDescent="0.2">
      <c r="A133" s="87" t="s">
        <v>101</v>
      </c>
      <c r="B133" s="67"/>
      <c r="C133" s="67"/>
      <c r="D133" s="68">
        <v>1533.2</v>
      </c>
      <c r="E133" s="67"/>
    </row>
    <row r="134" spans="1:5" s="84" customFormat="1" ht="12.75" x14ac:dyDescent="0.2">
      <c r="A134" s="87" t="s">
        <v>102</v>
      </c>
      <c r="B134" s="67"/>
      <c r="C134" s="67"/>
      <c r="D134" s="68">
        <v>4471.74</v>
      </c>
      <c r="E134" s="67"/>
    </row>
    <row r="135" spans="1:5" s="84" customFormat="1" ht="12.75" x14ac:dyDescent="0.2">
      <c r="A135" s="87" t="s">
        <v>103</v>
      </c>
      <c r="B135" s="67"/>
      <c r="C135" s="67"/>
      <c r="D135" s="69">
        <v>199.66</v>
      </c>
      <c r="E135" s="67"/>
    </row>
    <row r="136" spans="1:5" s="84" customFormat="1" ht="12.75" x14ac:dyDescent="0.2">
      <c r="A136" s="87" t="s">
        <v>104</v>
      </c>
      <c r="B136" s="67"/>
      <c r="C136" s="67"/>
      <c r="D136" s="69">
        <v>840.58</v>
      </c>
      <c r="E136" s="67"/>
    </row>
    <row r="137" spans="1:5" s="84" customFormat="1" ht="12.75" x14ac:dyDescent="0.2">
      <c r="A137" s="87" t="s">
        <v>106</v>
      </c>
      <c r="B137" s="67"/>
      <c r="C137" s="67"/>
      <c r="D137" s="68">
        <v>1530.79</v>
      </c>
      <c r="E137" s="67"/>
    </row>
    <row r="138" spans="1:5" s="84" customFormat="1" ht="12.75" x14ac:dyDescent="0.2">
      <c r="A138" s="87" t="s">
        <v>107</v>
      </c>
      <c r="B138" s="67"/>
      <c r="C138" s="67"/>
      <c r="D138" s="69">
        <v>67.45</v>
      </c>
      <c r="E138" s="67"/>
    </row>
    <row r="139" spans="1:5" s="84" customFormat="1" ht="12.75" x14ac:dyDescent="0.2">
      <c r="A139" s="87" t="s">
        <v>108</v>
      </c>
      <c r="B139" s="67"/>
      <c r="C139" s="67"/>
      <c r="D139" s="69">
        <v>167</v>
      </c>
      <c r="E139" s="67"/>
    </row>
    <row r="140" spans="1:5" s="84" customFormat="1" ht="12.75" x14ac:dyDescent="0.2">
      <c r="A140" s="87" t="s">
        <v>109</v>
      </c>
      <c r="B140" s="67"/>
      <c r="C140" s="67"/>
      <c r="D140" s="69">
        <v>63.72</v>
      </c>
      <c r="E140" s="67"/>
    </row>
    <row r="141" spans="1:5" s="84" customFormat="1" ht="12.75" x14ac:dyDescent="0.2">
      <c r="A141" s="87" t="s">
        <v>110</v>
      </c>
      <c r="B141" s="67"/>
      <c r="C141" s="67"/>
      <c r="D141" s="68">
        <v>2348.75</v>
      </c>
      <c r="E141" s="67"/>
    </row>
    <row r="142" spans="1:5" s="84" customFormat="1" ht="12.75" x14ac:dyDescent="0.2">
      <c r="A142" s="86" t="s">
        <v>111</v>
      </c>
      <c r="B142" s="54">
        <v>2150</v>
      </c>
      <c r="C142" s="54">
        <v>2150</v>
      </c>
      <c r="D142" s="54">
        <v>1329.43</v>
      </c>
      <c r="E142" s="55">
        <v>61.83</v>
      </c>
    </row>
    <row r="143" spans="1:5" s="84" customFormat="1" ht="12.75" x14ac:dyDescent="0.2">
      <c r="A143" s="87" t="s">
        <v>113</v>
      </c>
      <c r="B143" s="67"/>
      <c r="C143" s="67"/>
      <c r="D143" s="68">
        <v>1329.43</v>
      </c>
      <c r="E143" s="67"/>
    </row>
    <row r="144" spans="1:5" s="84" customFormat="1" ht="12.75" x14ac:dyDescent="0.2">
      <c r="A144" s="70" t="s">
        <v>144</v>
      </c>
      <c r="B144" s="68">
        <v>4334000</v>
      </c>
      <c r="C144" s="68">
        <v>4334000</v>
      </c>
      <c r="D144" s="68">
        <v>2371240.34</v>
      </c>
      <c r="E144" s="69">
        <v>54.71</v>
      </c>
    </row>
    <row r="145" spans="1:5" s="84" customFormat="1" ht="12.75" x14ac:dyDescent="0.2">
      <c r="A145" s="86" t="s">
        <v>76</v>
      </c>
      <c r="B145" s="54">
        <v>4199000</v>
      </c>
      <c r="C145" s="54">
        <v>4199000</v>
      </c>
      <c r="D145" s="54">
        <v>2298210.34</v>
      </c>
      <c r="E145" s="55">
        <v>54.73</v>
      </c>
    </row>
    <row r="146" spans="1:5" s="84" customFormat="1" ht="12.75" x14ac:dyDescent="0.2">
      <c r="A146" s="87" t="s">
        <v>78</v>
      </c>
      <c r="B146" s="67"/>
      <c r="C146" s="67"/>
      <c r="D146" s="68">
        <v>1925313.79</v>
      </c>
      <c r="E146" s="67"/>
    </row>
    <row r="147" spans="1:5" s="84" customFormat="1" ht="12.75" x14ac:dyDescent="0.2">
      <c r="A147" s="87" t="s">
        <v>81</v>
      </c>
      <c r="B147" s="67"/>
      <c r="C147" s="67"/>
      <c r="D147" s="68">
        <v>56973.64</v>
      </c>
      <c r="E147" s="67"/>
    </row>
    <row r="148" spans="1:5" s="84" customFormat="1" ht="12.75" x14ac:dyDescent="0.2">
      <c r="A148" s="87" t="s">
        <v>83</v>
      </c>
      <c r="B148" s="67"/>
      <c r="C148" s="67"/>
      <c r="D148" s="68">
        <v>315922.90999999997</v>
      </c>
      <c r="E148" s="67"/>
    </row>
    <row r="149" spans="1:5" s="84" customFormat="1" ht="12.75" x14ac:dyDescent="0.2">
      <c r="A149" s="86" t="s">
        <v>84</v>
      </c>
      <c r="B149" s="54">
        <v>135000</v>
      </c>
      <c r="C149" s="54">
        <v>135000</v>
      </c>
      <c r="D149" s="54">
        <v>73030</v>
      </c>
      <c r="E149" s="55">
        <v>54.1</v>
      </c>
    </row>
    <row r="150" spans="1:5" s="84" customFormat="1" ht="12.75" x14ac:dyDescent="0.2">
      <c r="A150" s="87" t="s">
        <v>86</v>
      </c>
      <c r="B150" s="67"/>
      <c r="C150" s="67"/>
      <c r="D150" s="68">
        <v>2349.8000000000002</v>
      </c>
      <c r="E150" s="67"/>
    </row>
    <row r="151" spans="1:5" s="84" customFormat="1" ht="12.75" x14ac:dyDescent="0.2">
      <c r="A151" s="87" t="s">
        <v>87</v>
      </c>
      <c r="B151" s="67"/>
      <c r="C151" s="67"/>
      <c r="D151" s="68">
        <v>65192.98</v>
      </c>
      <c r="E151" s="67"/>
    </row>
    <row r="152" spans="1:5" s="84" customFormat="1" ht="12.75" x14ac:dyDescent="0.2">
      <c r="A152" s="87" t="s">
        <v>88</v>
      </c>
      <c r="B152" s="67"/>
      <c r="C152" s="67"/>
      <c r="D152" s="68">
        <v>2484.3000000000002</v>
      </c>
      <c r="E152" s="67"/>
    </row>
    <row r="153" spans="1:5" s="84" customFormat="1" ht="12.75" x14ac:dyDescent="0.2">
      <c r="A153" s="87" t="s">
        <v>109</v>
      </c>
      <c r="B153" s="67"/>
      <c r="C153" s="67"/>
      <c r="D153" s="69">
        <v>743.92</v>
      </c>
      <c r="E153" s="67"/>
    </row>
    <row r="154" spans="1:5" s="84" customFormat="1" ht="12.75" x14ac:dyDescent="0.2">
      <c r="A154" s="87" t="s">
        <v>110</v>
      </c>
      <c r="B154" s="67"/>
      <c r="C154" s="67"/>
      <c r="D154" s="68">
        <v>2259</v>
      </c>
      <c r="E154" s="67"/>
    </row>
    <row r="155" spans="1:5" s="84" customFormat="1" ht="12.75" x14ac:dyDescent="0.2">
      <c r="A155" s="70" t="s">
        <v>148</v>
      </c>
      <c r="B155" s="68">
        <v>1400</v>
      </c>
      <c r="C155" s="68">
        <v>1400</v>
      </c>
      <c r="D155" s="69">
        <v>0</v>
      </c>
      <c r="E155" s="69">
        <v>0</v>
      </c>
    </row>
    <row r="156" spans="1:5" s="84" customFormat="1" ht="12.75" x14ac:dyDescent="0.2">
      <c r="A156" s="86" t="s">
        <v>84</v>
      </c>
      <c r="B156" s="54">
        <v>1400</v>
      </c>
      <c r="C156" s="54">
        <v>1400</v>
      </c>
      <c r="D156" s="55">
        <v>0</v>
      </c>
      <c r="E156" s="55">
        <v>0</v>
      </c>
    </row>
    <row r="157" spans="1:5" s="84" customFormat="1" ht="25.5" x14ac:dyDescent="0.2">
      <c r="A157" s="70" t="s">
        <v>150</v>
      </c>
      <c r="B157" s="68">
        <v>1800</v>
      </c>
      <c r="C157" s="68">
        <v>1800</v>
      </c>
      <c r="D157" s="69">
        <v>0</v>
      </c>
      <c r="E157" s="69">
        <v>0</v>
      </c>
    </row>
    <row r="158" spans="1:5" s="84" customFormat="1" ht="12.75" x14ac:dyDescent="0.2">
      <c r="A158" s="86" t="s">
        <v>84</v>
      </c>
      <c r="B158" s="54">
        <v>1800</v>
      </c>
      <c r="C158" s="54">
        <v>1800</v>
      </c>
      <c r="D158" s="55">
        <v>0</v>
      </c>
      <c r="E158" s="55">
        <v>0</v>
      </c>
    </row>
    <row r="159" spans="1:5" s="85" customFormat="1" ht="12.75" x14ac:dyDescent="0.2">
      <c r="A159" s="49" t="s">
        <v>192</v>
      </c>
      <c r="B159" s="50">
        <v>140903</v>
      </c>
      <c r="C159" s="50">
        <v>140903</v>
      </c>
      <c r="D159" s="50">
        <v>284776.78000000003</v>
      </c>
      <c r="E159" s="51">
        <v>202.11</v>
      </c>
    </row>
    <row r="160" spans="1:5" s="84" customFormat="1" ht="12.75" x14ac:dyDescent="0.2">
      <c r="A160" s="70" t="s">
        <v>139</v>
      </c>
      <c r="B160" s="68">
        <v>20000</v>
      </c>
      <c r="C160" s="68">
        <v>20000</v>
      </c>
      <c r="D160" s="68">
        <v>1500</v>
      </c>
      <c r="E160" s="69">
        <v>7.5</v>
      </c>
    </row>
    <row r="161" spans="1:5" s="84" customFormat="1" ht="12.75" x14ac:dyDescent="0.2">
      <c r="A161" s="86" t="s">
        <v>124</v>
      </c>
      <c r="B161" s="54">
        <v>20000</v>
      </c>
      <c r="C161" s="54">
        <v>20000</v>
      </c>
      <c r="D161" s="54">
        <v>1500</v>
      </c>
      <c r="E161" s="55">
        <v>7.5</v>
      </c>
    </row>
    <row r="162" spans="1:5" s="84" customFormat="1" ht="12.75" x14ac:dyDescent="0.2">
      <c r="A162" s="87" t="s">
        <v>126</v>
      </c>
      <c r="B162" s="67"/>
      <c r="C162" s="67"/>
      <c r="D162" s="68">
        <v>1500</v>
      </c>
      <c r="E162" s="67"/>
    </row>
    <row r="163" spans="1:5" s="84" customFormat="1" ht="12.75" x14ac:dyDescent="0.2">
      <c r="A163" s="70" t="s">
        <v>140</v>
      </c>
      <c r="B163" s="68">
        <v>20903</v>
      </c>
      <c r="C163" s="68">
        <v>20903</v>
      </c>
      <c r="D163" s="68">
        <v>58666.78</v>
      </c>
      <c r="E163" s="69">
        <v>280.66000000000003</v>
      </c>
    </row>
    <row r="164" spans="1:5" s="84" customFormat="1" ht="12.75" x14ac:dyDescent="0.2">
      <c r="A164" s="86" t="s">
        <v>121</v>
      </c>
      <c r="B164" s="55">
        <v>0</v>
      </c>
      <c r="C164" s="55">
        <v>0</v>
      </c>
      <c r="D164" s="55">
        <v>855</v>
      </c>
      <c r="E164" s="55">
        <v>0</v>
      </c>
    </row>
    <row r="165" spans="1:5" s="84" customFormat="1" ht="12.75" x14ac:dyDescent="0.2">
      <c r="A165" s="87" t="s">
        <v>123</v>
      </c>
      <c r="B165" s="67"/>
      <c r="C165" s="67"/>
      <c r="D165" s="69">
        <v>855</v>
      </c>
      <c r="E165" s="67"/>
    </row>
    <row r="166" spans="1:5" s="84" customFormat="1" ht="12.75" x14ac:dyDescent="0.2">
      <c r="A166" s="86" t="s">
        <v>124</v>
      </c>
      <c r="B166" s="54">
        <v>9974</v>
      </c>
      <c r="C166" s="54">
        <v>9974</v>
      </c>
      <c r="D166" s="54">
        <v>2294.2800000000002</v>
      </c>
      <c r="E166" s="55">
        <v>23</v>
      </c>
    </row>
    <row r="167" spans="1:5" s="84" customFormat="1" ht="12.75" x14ac:dyDescent="0.2">
      <c r="A167" s="87" t="s">
        <v>126</v>
      </c>
      <c r="B167" s="67"/>
      <c r="C167" s="67"/>
      <c r="D167" s="68">
        <v>1875.78</v>
      </c>
      <c r="E167" s="67"/>
    </row>
    <row r="168" spans="1:5" s="84" customFormat="1" ht="12.75" x14ac:dyDescent="0.2">
      <c r="A168" s="87" t="s">
        <v>128</v>
      </c>
      <c r="B168" s="67"/>
      <c r="C168" s="67"/>
      <c r="D168" s="69">
        <v>418.5</v>
      </c>
      <c r="E168" s="67"/>
    </row>
    <row r="169" spans="1:5" s="84" customFormat="1" ht="12.75" x14ac:dyDescent="0.2">
      <c r="A169" s="86" t="s">
        <v>129</v>
      </c>
      <c r="B169" s="54">
        <v>10929</v>
      </c>
      <c r="C169" s="54">
        <v>10929</v>
      </c>
      <c r="D169" s="54">
        <v>55517.5</v>
      </c>
      <c r="E169" s="55">
        <v>507.98</v>
      </c>
    </row>
    <row r="170" spans="1:5" s="84" customFormat="1" ht="12.75" x14ac:dyDescent="0.2">
      <c r="A170" s="87" t="s">
        <v>131</v>
      </c>
      <c r="B170" s="67"/>
      <c r="C170" s="67"/>
      <c r="D170" s="68">
        <v>55517.5</v>
      </c>
      <c r="E170" s="67"/>
    </row>
    <row r="171" spans="1:5" s="84" customFormat="1" ht="12.75" x14ac:dyDescent="0.2">
      <c r="A171" s="70" t="s">
        <v>144</v>
      </c>
      <c r="B171" s="68">
        <v>100000</v>
      </c>
      <c r="C171" s="68">
        <v>100000</v>
      </c>
      <c r="D171" s="68">
        <v>224610</v>
      </c>
      <c r="E171" s="69">
        <v>224.61</v>
      </c>
    </row>
    <row r="172" spans="1:5" s="84" customFormat="1" ht="12.75" x14ac:dyDescent="0.2">
      <c r="A172" s="86" t="s">
        <v>129</v>
      </c>
      <c r="B172" s="54">
        <v>100000</v>
      </c>
      <c r="C172" s="54">
        <v>100000</v>
      </c>
      <c r="D172" s="54">
        <v>224610</v>
      </c>
      <c r="E172" s="55">
        <v>224.61</v>
      </c>
    </row>
    <row r="173" spans="1:5" s="84" customFormat="1" ht="12.75" x14ac:dyDescent="0.2">
      <c r="A173" s="87" t="s">
        <v>131</v>
      </c>
      <c r="B173" s="67"/>
      <c r="C173" s="67"/>
      <c r="D173" s="68">
        <v>224610</v>
      </c>
      <c r="E173" s="67"/>
    </row>
    <row r="176" spans="1:5" ht="15" x14ac:dyDescent="0.2">
      <c r="A176" s="99" t="s">
        <v>193</v>
      </c>
      <c r="B176" s="98"/>
      <c r="C176" s="98"/>
      <c r="D176" s="98"/>
      <c r="E176" s="98"/>
    </row>
    <row r="177" spans="1:5" x14ac:dyDescent="0.15">
      <c r="A177" s="1"/>
      <c r="B177" s="1"/>
      <c r="C177" s="1"/>
      <c r="D177" s="1"/>
      <c r="E177" s="1"/>
    </row>
    <row r="178" spans="1:5" x14ac:dyDescent="0.15">
      <c r="A178" s="1"/>
      <c r="B178" s="1"/>
      <c r="C178" s="1"/>
      <c r="D178" s="1"/>
      <c r="E178" s="1"/>
    </row>
    <row r="179" spans="1:5" ht="15" x14ac:dyDescent="0.2">
      <c r="A179" s="98" t="s">
        <v>194</v>
      </c>
      <c r="B179" s="98"/>
      <c r="C179" s="98"/>
      <c r="D179" s="98"/>
      <c r="E179" s="98"/>
    </row>
    <row r="180" spans="1:5" x14ac:dyDescent="0.15">
      <c r="A180" s="1"/>
      <c r="B180" s="1"/>
      <c r="C180" s="1"/>
      <c r="D180" s="1"/>
      <c r="E180" s="1"/>
    </row>
    <row r="181" spans="1:5" ht="15" x14ac:dyDescent="0.2">
      <c r="A181" s="88" t="s">
        <v>195</v>
      </c>
      <c r="B181" s="1"/>
      <c r="C181" s="1"/>
      <c r="D181" s="1"/>
      <c r="E181" s="1"/>
    </row>
    <row r="182" spans="1:5" ht="15" x14ac:dyDescent="0.2">
      <c r="A182" s="88" t="s">
        <v>196</v>
      </c>
      <c r="B182" s="1"/>
      <c r="C182" s="1"/>
      <c r="D182" s="1"/>
      <c r="E182" s="1"/>
    </row>
    <row r="183" spans="1:5" ht="15" x14ac:dyDescent="0.2">
      <c r="A183" s="88" t="s">
        <v>197</v>
      </c>
      <c r="B183" s="1"/>
      <c r="C183" s="1"/>
      <c r="D183" s="1"/>
      <c r="E183" s="1"/>
    </row>
    <row r="184" spans="1:5" ht="15" x14ac:dyDescent="0.2">
      <c r="A184" s="1"/>
      <c r="B184" s="1"/>
      <c r="C184" s="89" t="s">
        <v>198</v>
      </c>
      <c r="D184" s="1"/>
      <c r="E184" s="1"/>
    </row>
    <row r="185" spans="1:5" ht="15" x14ac:dyDescent="0.2">
      <c r="A185" s="1"/>
      <c r="B185" s="1"/>
      <c r="C185" s="90" t="s">
        <v>199</v>
      </c>
      <c r="D185" s="1"/>
      <c r="E185" s="1"/>
    </row>
    <row r="186" spans="1:5" x14ac:dyDescent="0.15">
      <c r="A186" s="1"/>
      <c r="B186" s="1"/>
      <c r="C186" s="1"/>
      <c r="D186" s="1"/>
      <c r="E186" s="1"/>
    </row>
    <row r="187" spans="1:5" x14ac:dyDescent="0.15">
      <c r="A187" s="1"/>
      <c r="B187" s="1"/>
      <c r="C187" s="91"/>
      <c r="D187" s="1"/>
      <c r="E187" s="1"/>
    </row>
  </sheetData>
  <mergeCells count="6">
    <mergeCell ref="A179:E179"/>
    <mergeCell ref="A1:E1"/>
    <mergeCell ref="A2:E2"/>
    <mergeCell ref="A3:E3"/>
    <mergeCell ref="A4:E4"/>
    <mergeCell ref="A176:E1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2.PRRAS ek. klas.</vt:lpstr>
      <vt:lpstr>3.PRRAS izvori fin.</vt:lpstr>
      <vt:lpstr>4.RAS funk. klas.</vt:lpstr>
      <vt:lpstr>5.Račun fin ek. klas.</vt:lpstr>
      <vt:lpstr>6.Račun fin izvori fin.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RAČUNOVODSTVO2</dc:creator>
  <cp:lastModifiedBy>RAČUNOVODSTVO2</cp:lastModifiedBy>
  <dcterms:created xsi:type="dcterms:W3CDTF">2026-09-16T09:47:00Z</dcterms:created>
  <dcterms:modified xsi:type="dcterms:W3CDTF">2026-09-16T10:15:14Z</dcterms:modified>
</cp:coreProperties>
</file>